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5" yWindow="32" windowWidth="7458" windowHeight="6244"/>
  </bookViews>
  <sheets>
    <sheet name="Целевые прогр." sheetId="5" r:id="rId1"/>
    <sheet name="Лист1" sheetId="6" r:id="rId2"/>
  </sheets>
  <calcPr calcId="124519"/>
</workbook>
</file>

<file path=xl/calcChain.xml><?xml version="1.0" encoding="utf-8"?>
<calcChain xmlns="http://schemas.openxmlformats.org/spreadsheetml/2006/main">
  <c r="G254" i="5"/>
  <c r="F254"/>
  <c r="E254"/>
  <c r="G251"/>
  <c r="F251"/>
  <c r="E251"/>
  <c r="G248"/>
  <c r="G243" s="1"/>
  <c r="F248"/>
  <c r="F243" s="1"/>
  <c r="E248"/>
  <c r="E243" s="1"/>
  <c r="E265"/>
  <c r="F265"/>
  <c r="G265"/>
  <c r="E10" i="6"/>
  <c r="F10"/>
  <c r="E9"/>
  <c r="F9"/>
  <c r="D10"/>
  <c r="D9"/>
  <c r="F22"/>
  <c r="E22"/>
  <c r="D22"/>
  <c r="F19"/>
  <c r="E19"/>
  <c r="D19"/>
  <c r="F16"/>
  <c r="E16"/>
  <c r="D16"/>
  <c r="F11"/>
  <c r="E11"/>
  <c r="D11"/>
  <c r="F8"/>
  <c r="E8"/>
  <c r="F53"/>
  <c r="E53"/>
  <c r="D53"/>
  <c r="E65"/>
  <c r="F65"/>
  <c r="D65"/>
  <c r="F70"/>
  <c r="E70"/>
  <c r="D70"/>
  <c r="F62"/>
  <c r="E62"/>
  <c r="D62"/>
  <c r="F58"/>
  <c r="E58"/>
  <c r="D58"/>
  <c r="E51"/>
  <c r="F51"/>
  <c r="E50"/>
  <c r="F50"/>
  <c r="D51"/>
  <c r="D50"/>
  <c r="F44"/>
  <c r="E44"/>
  <c r="D44"/>
  <c r="F41"/>
  <c r="E41"/>
  <c r="D41"/>
  <c r="F38"/>
  <c r="E38"/>
  <c r="D38"/>
  <c r="F35"/>
  <c r="E35"/>
  <c r="E49" s="1"/>
  <c r="D35"/>
  <c r="G231" i="5"/>
  <c r="G230" s="1"/>
  <c r="F231"/>
  <c r="F230" s="1"/>
  <c r="E231"/>
  <c r="E230" s="1"/>
  <c r="G228"/>
  <c r="F228"/>
  <c r="E228"/>
  <c r="G226"/>
  <c r="F226"/>
  <c r="E226"/>
  <c r="G218"/>
  <c r="F218"/>
  <c r="E218"/>
  <c r="G216"/>
  <c r="G215" s="1"/>
  <c r="F216"/>
  <c r="E216"/>
  <c r="G213"/>
  <c r="F213"/>
  <c r="E213"/>
  <c r="G211"/>
  <c r="F211"/>
  <c r="E211"/>
  <c r="G285"/>
  <c r="G284" s="1"/>
  <c r="F285"/>
  <c r="E285"/>
  <c r="E284" s="1"/>
  <c r="F284"/>
  <c r="G101"/>
  <c r="F101"/>
  <c r="F70"/>
  <c r="G70"/>
  <c r="F42"/>
  <c r="G42"/>
  <c r="G281"/>
  <c r="F281"/>
  <c r="E281"/>
  <c r="F279"/>
  <c r="G279"/>
  <c r="E279"/>
  <c r="F277"/>
  <c r="G277"/>
  <c r="E277"/>
  <c r="F275"/>
  <c r="G275"/>
  <c r="E275"/>
  <c r="F273"/>
  <c r="G273"/>
  <c r="E273"/>
  <c r="F271"/>
  <c r="G271"/>
  <c r="E271"/>
  <c r="F269"/>
  <c r="G269"/>
  <c r="E269"/>
  <c r="F267"/>
  <c r="G267"/>
  <c r="E267"/>
  <c r="F263"/>
  <c r="G263"/>
  <c r="E263"/>
  <c r="F261"/>
  <c r="G261"/>
  <c r="E261"/>
  <c r="F259"/>
  <c r="G259"/>
  <c r="E259"/>
  <c r="F257"/>
  <c r="G257"/>
  <c r="E257"/>
  <c r="F241"/>
  <c r="G241"/>
  <c r="E241"/>
  <c r="G238"/>
  <c r="F238"/>
  <c r="E238"/>
  <c r="F236"/>
  <c r="G236"/>
  <c r="E236"/>
  <c r="F233"/>
  <c r="G233"/>
  <c r="E233"/>
  <c r="F110"/>
  <c r="G110"/>
  <c r="F37"/>
  <c r="G37"/>
  <c r="F36"/>
  <c r="G36"/>
  <c r="G205"/>
  <c r="G204" s="1"/>
  <c r="G209" s="1"/>
  <c r="F205"/>
  <c r="F204" s="1"/>
  <c r="F209" s="1"/>
  <c r="E205"/>
  <c r="E204" s="1"/>
  <c r="E209" s="1"/>
  <c r="G201"/>
  <c r="G200" s="1"/>
  <c r="G199" s="1"/>
  <c r="F201"/>
  <c r="F200" s="1"/>
  <c r="F199" s="1"/>
  <c r="E201"/>
  <c r="E200" s="1"/>
  <c r="E199" s="1"/>
  <c r="G190"/>
  <c r="G189" s="1"/>
  <c r="F190"/>
  <c r="F189" s="1"/>
  <c r="E190"/>
  <c r="E189" s="1"/>
  <c r="G197"/>
  <c r="G196" s="1"/>
  <c r="F197"/>
  <c r="E197"/>
  <c r="E196" s="1"/>
  <c r="F196"/>
  <c r="G194"/>
  <c r="G193" s="1"/>
  <c r="G192" s="1"/>
  <c r="F194"/>
  <c r="F193" s="1"/>
  <c r="F192" s="1"/>
  <c r="E194"/>
  <c r="E193" s="1"/>
  <c r="E192" s="1"/>
  <c r="G187"/>
  <c r="G186" s="1"/>
  <c r="F187"/>
  <c r="F186" s="1"/>
  <c r="E187"/>
  <c r="E186" s="1"/>
  <c r="G184"/>
  <c r="G183" s="1"/>
  <c r="F184"/>
  <c r="E184"/>
  <c r="E183" s="1"/>
  <c r="F183"/>
  <c r="G181"/>
  <c r="G180" s="1"/>
  <c r="G179" s="1"/>
  <c r="F181"/>
  <c r="E181"/>
  <c r="E180" s="1"/>
  <c r="E179" s="1"/>
  <c r="F180"/>
  <c r="F179" s="1"/>
  <c r="E169"/>
  <c r="E168" s="1"/>
  <c r="E167" s="1"/>
  <c r="F169"/>
  <c r="F168" s="1"/>
  <c r="F167" s="1"/>
  <c r="G169"/>
  <c r="G168" s="1"/>
  <c r="G167" s="1"/>
  <c r="G173"/>
  <c r="G172" s="1"/>
  <c r="G171" s="1"/>
  <c r="F173"/>
  <c r="E173"/>
  <c r="E172" s="1"/>
  <c r="E171" s="1"/>
  <c r="F172"/>
  <c r="F171" s="1"/>
  <c r="G177"/>
  <c r="G176" s="1"/>
  <c r="G175" s="1"/>
  <c r="F177"/>
  <c r="F176" s="1"/>
  <c r="F175" s="1"/>
  <c r="E177"/>
  <c r="E176" s="1"/>
  <c r="E175" s="1"/>
  <c r="G164"/>
  <c r="G163" s="1"/>
  <c r="F164"/>
  <c r="F163" s="1"/>
  <c r="E164"/>
  <c r="E163" s="1"/>
  <c r="G161"/>
  <c r="G160" s="1"/>
  <c r="F161"/>
  <c r="F160" s="1"/>
  <c r="E161"/>
  <c r="E160" s="1"/>
  <c r="G158"/>
  <c r="G157" s="1"/>
  <c r="F158"/>
  <c r="E158"/>
  <c r="E157" s="1"/>
  <c r="F157"/>
  <c r="G155"/>
  <c r="G154" s="1"/>
  <c r="F155"/>
  <c r="E155"/>
  <c r="F154"/>
  <c r="E154"/>
  <c r="G152"/>
  <c r="G151" s="1"/>
  <c r="F152"/>
  <c r="F151" s="1"/>
  <c r="E152"/>
  <c r="E151" s="1"/>
  <c r="G149"/>
  <c r="G148" s="1"/>
  <c r="F149"/>
  <c r="F148" s="1"/>
  <c r="E149"/>
  <c r="E148" s="1"/>
  <c r="G146"/>
  <c r="G145" s="1"/>
  <c r="F146"/>
  <c r="F145" s="1"/>
  <c r="E146"/>
  <c r="E145" s="1"/>
  <c r="G143"/>
  <c r="G142" s="1"/>
  <c r="F143"/>
  <c r="F142" s="1"/>
  <c r="E143"/>
  <c r="E142" s="1"/>
  <c r="E14"/>
  <c r="E13" s="1"/>
  <c r="F14"/>
  <c r="F13" s="1"/>
  <c r="G14"/>
  <c r="G13" s="1"/>
  <c r="E110"/>
  <c r="G139"/>
  <c r="G138" s="1"/>
  <c r="F139"/>
  <c r="F138" s="1"/>
  <c r="E139"/>
  <c r="E138" s="1"/>
  <c r="G133"/>
  <c r="G132" s="1"/>
  <c r="F133"/>
  <c r="F132" s="1"/>
  <c r="E133"/>
  <c r="E132" s="1"/>
  <c r="G130"/>
  <c r="G129" s="1"/>
  <c r="F130"/>
  <c r="F129" s="1"/>
  <c r="E130"/>
  <c r="E129" s="1"/>
  <c r="G127"/>
  <c r="G126" s="1"/>
  <c r="F127"/>
  <c r="F126" s="1"/>
  <c r="E127"/>
  <c r="E126" s="1"/>
  <c r="G124"/>
  <c r="G123" s="1"/>
  <c r="F124"/>
  <c r="F123" s="1"/>
  <c r="E124"/>
  <c r="E123" s="1"/>
  <c r="G136"/>
  <c r="G135" s="1"/>
  <c r="F136"/>
  <c r="F135" s="1"/>
  <c r="E136"/>
  <c r="E135" s="1"/>
  <c r="G108"/>
  <c r="F108"/>
  <c r="E108"/>
  <c r="G106"/>
  <c r="F106"/>
  <c r="E106"/>
  <c r="E42"/>
  <c r="G104"/>
  <c r="F104"/>
  <c r="E104"/>
  <c r="G96"/>
  <c r="G95" s="1"/>
  <c r="F96"/>
  <c r="F95" s="1"/>
  <c r="E96"/>
  <c r="E95" s="1"/>
  <c r="G53"/>
  <c r="G52" s="1"/>
  <c r="F53"/>
  <c r="F52" s="1"/>
  <c r="E53"/>
  <c r="E52" s="1"/>
  <c r="G118"/>
  <c r="F118"/>
  <c r="E118"/>
  <c r="G116"/>
  <c r="F116"/>
  <c r="E116"/>
  <c r="G114"/>
  <c r="F114"/>
  <c r="E114"/>
  <c r="E101"/>
  <c r="G99"/>
  <c r="F99"/>
  <c r="E99"/>
  <c r="G93"/>
  <c r="G92" s="1"/>
  <c r="F93"/>
  <c r="E93"/>
  <c r="E92" s="1"/>
  <c r="F92"/>
  <c r="G89"/>
  <c r="F89"/>
  <c r="E89"/>
  <c r="G87"/>
  <c r="F87"/>
  <c r="E87"/>
  <c r="G84"/>
  <c r="G83" s="1"/>
  <c r="F84"/>
  <c r="F83" s="1"/>
  <c r="E84"/>
  <c r="E83" s="1"/>
  <c r="G81"/>
  <c r="G80" s="1"/>
  <c r="F81"/>
  <c r="F80" s="1"/>
  <c r="E81"/>
  <c r="E80" s="1"/>
  <c r="G77"/>
  <c r="G76" s="1"/>
  <c r="F77"/>
  <c r="F76" s="1"/>
  <c r="E77"/>
  <c r="E76" s="1"/>
  <c r="G74"/>
  <c r="G73" s="1"/>
  <c r="F74"/>
  <c r="F73" s="1"/>
  <c r="E74"/>
  <c r="E73" s="1"/>
  <c r="E70"/>
  <c r="G68"/>
  <c r="F68"/>
  <c r="E68"/>
  <c r="G64"/>
  <c r="F64"/>
  <c r="E64"/>
  <c r="G62"/>
  <c r="F62"/>
  <c r="E62"/>
  <c r="G59"/>
  <c r="G58" s="1"/>
  <c r="F59"/>
  <c r="E59"/>
  <c r="E58" s="1"/>
  <c r="F58"/>
  <c r="G56"/>
  <c r="G55" s="1"/>
  <c r="F56"/>
  <c r="E56"/>
  <c r="E55" s="1"/>
  <c r="F55"/>
  <c r="G50"/>
  <c r="G49" s="1"/>
  <c r="F50"/>
  <c r="E50"/>
  <c r="E49" s="1"/>
  <c r="F49"/>
  <c r="G46"/>
  <c r="G45" s="1"/>
  <c r="G41" s="1"/>
  <c r="F46"/>
  <c r="F45" s="1"/>
  <c r="F41" s="1"/>
  <c r="E46"/>
  <c r="E45" s="1"/>
  <c r="E37"/>
  <c r="E36" s="1"/>
  <c r="G34"/>
  <c r="G33" s="1"/>
  <c r="F34"/>
  <c r="F33" s="1"/>
  <c r="E34"/>
  <c r="E33" s="1"/>
  <c r="G31"/>
  <c r="G30" s="1"/>
  <c r="F31"/>
  <c r="E31"/>
  <c r="F30"/>
  <c r="E30"/>
  <c r="G28"/>
  <c r="G27" s="1"/>
  <c r="F28"/>
  <c r="F27" s="1"/>
  <c r="E28"/>
  <c r="E27" s="1"/>
  <c r="G25"/>
  <c r="F25"/>
  <c r="E25"/>
  <c r="G23"/>
  <c r="F23"/>
  <c r="E23"/>
  <c r="G20"/>
  <c r="G19" s="1"/>
  <c r="F20"/>
  <c r="E20"/>
  <c r="F19"/>
  <c r="E19"/>
  <c r="G17"/>
  <c r="F17"/>
  <c r="E17"/>
  <c r="G16" l="1"/>
  <c r="F67"/>
  <c r="E210"/>
  <c r="G210"/>
  <c r="F215"/>
  <c r="F225"/>
  <c r="G141"/>
  <c r="F210"/>
  <c r="F287" s="1"/>
  <c r="G67"/>
  <c r="E215"/>
  <c r="E287" s="1"/>
  <c r="E225"/>
  <c r="G225"/>
  <c r="G287" s="1"/>
  <c r="D8" i="6"/>
  <c r="D49"/>
  <c r="F49"/>
  <c r="G22" i="5"/>
  <c r="G12" s="1"/>
  <c r="F16"/>
  <c r="F22"/>
  <c r="F12" s="1"/>
  <c r="F113"/>
  <c r="G113"/>
  <c r="F141"/>
  <c r="G166"/>
  <c r="F166"/>
  <c r="E113"/>
  <c r="E103"/>
  <c r="G103"/>
  <c r="G98" s="1"/>
  <c r="E166"/>
  <c r="E141"/>
  <c r="E67"/>
  <c r="E86"/>
  <c r="G86"/>
  <c r="G122"/>
  <c r="G121" s="1"/>
  <c r="G120" s="1"/>
  <c r="F122"/>
  <c r="F121" s="1"/>
  <c r="F120" s="1"/>
  <c r="E122"/>
  <c r="E121" s="1"/>
  <c r="E120" s="1"/>
  <c r="F103"/>
  <c r="F98" s="1"/>
  <c r="F86"/>
  <c r="E61"/>
  <c r="E98"/>
  <c r="E41"/>
  <c r="E16"/>
  <c r="E22"/>
  <c r="G61" l="1"/>
  <c r="F61"/>
  <c r="F40" s="1"/>
  <c r="E40"/>
  <c r="E12"/>
  <c r="F203" l="1"/>
  <c r="F288" s="1"/>
  <c r="G40"/>
  <c r="E203"/>
  <c r="E288" s="1"/>
  <c r="G203" l="1"/>
  <c r="G288" s="1"/>
</calcChain>
</file>

<file path=xl/sharedStrings.xml><?xml version="1.0" encoding="utf-8"?>
<sst xmlns="http://schemas.openxmlformats.org/spreadsheetml/2006/main" count="577" uniqueCount="242">
  <si>
    <t>Глава муниципального образования</t>
  </si>
  <si>
    <t>Центральный аппарат</t>
  </si>
  <si>
    <t>Председатель представительного органа муниципального образования</t>
  </si>
  <si>
    <t>Центральный аппарат (ФУ)</t>
  </si>
  <si>
    <t>Оценка недвижимости, признание прав и регулирование отношений по гос.  и муниципальной собственности</t>
  </si>
  <si>
    <t>Выполнение других обязательств государства</t>
  </si>
  <si>
    <t>Мероприятия по обеспечению мобилизационной готовности экономики</t>
  </si>
  <si>
    <t>Отдельные мероприятия в области автомобильного транспорта</t>
  </si>
  <si>
    <t>Мероприятия по землеустройству и землепользованию</t>
  </si>
  <si>
    <t>Обеспечение деятельности подведомственных казенных учреждений</t>
  </si>
  <si>
    <t>Доплата к пенсии, дополнительное пенсионное обеспечение</t>
  </si>
  <si>
    <t>Процентные платежи по долговым обязательствам</t>
  </si>
  <si>
    <t>ЦСР</t>
  </si>
  <si>
    <t>ВР</t>
  </si>
  <si>
    <t>Глава городского округа Орехово-Зуево</t>
  </si>
  <si>
    <t>О.В. Апарин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</si>
  <si>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</si>
  <si>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</si>
  <si>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</si>
  <si>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</si>
  <si>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</si>
  <si>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государственных (муниципальных) нужд</t>
  </si>
  <si>
    <t>240</t>
  </si>
  <si>
    <t>200</t>
  </si>
  <si>
    <t>Руководитель контрольно-счетной палаты муниципального образования и его заместители</t>
  </si>
  <si>
    <t>Резервный фонд администрации городского округа Орехово-Зуево</t>
  </si>
  <si>
    <t>Муниципальная программа "Безопасность городского округа Орехово-Зуево на 2014-2018 годы"</t>
  </si>
  <si>
    <t>Подпрограмма "Предупреждение и ликвидация последствий чрезвычайных ситуаций природного и техногенного характера в границах городского округа"</t>
  </si>
  <si>
    <t>Подпрограмма "Обеспечение мероприятий гражданской обороны городского округа"</t>
  </si>
  <si>
    <t>Подпрограмма "Развитие и совершенствование систем оповещения и информирования населения городского округа"</t>
  </si>
  <si>
    <t>Подпрограмма "Профилактика террористических и экстремистских проявлений"</t>
  </si>
  <si>
    <t>Подпрограмма "Обеспечение правопорядка и безопасности граждан"</t>
  </si>
  <si>
    <t>Подпрограмма "Профилактика наркомании и токсикомании"</t>
  </si>
  <si>
    <t>Муниципальная программа "Экология и окружающая среда городского округа Орехово-Зуево Московской области на 2014-2018 годы"</t>
  </si>
  <si>
    <t>Муниципальная программа "Содержание, ремонт и развитие дорожного хозяйства городского округа Орехово-Зуево МО на 2014-2018 годы"</t>
  </si>
  <si>
    <t>Муниципальная программа "Архитектура и градостроительство городского округа Орехово-Зуево"</t>
  </si>
  <si>
    <t>Подпрограмма "Развитие социальной, инженерной и общественной инфраструктуры застроенных территорий"</t>
  </si>
  <si>
    <t>Подпрограмма "Развитие застроенной территории"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</si>
  <si>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</si>
  <si>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</si>
  <si>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</si>
  <si>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</si>
  <si>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Адресная Программа "Переселение граждан из аварийного жилищного фонда городского округа Орехово-Зуево на 2013-2015 годы"</t>
  </si>
  <si>
    <t>Обеспечение мероприятий по переселению граждан из аварийного жилищного фонда с учётом необходимости развития малоэтажного жилищного строительства</t>
  </si>
  <si>
    <t>Проведение капитального ремонта многоквартирных жилых домов</t>
  </si>
  <si>
    <t>Обеспечение инженерной инфраструктурой земельных участков для предоставления многодетным семьям</t>
  </si>
  <si>
    <t>Подпрограмма "Экология городского округа Орехово-Зуево на 2014-2018 годы"</t>
  </si>
  <si>
    <t>Подпрограмма "Дошкольное образование"</t>
  </si>
  <si>
    <t>Муниципальная программа "Образование городского округа Орехово-Зуево" на 2014-2018 годы"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</si>
  <si>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</si>
  <si>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</si>
  <si>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</si>
  <si>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</si>
  <si>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автономным учреждениям</t>
  </si>
  <si>
    <t>620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</si>
  <si>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</si>
  <si>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</si>
  <si>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630</t>
  </si>
  <si>
    <t>Проектирование и строительство объектов дошкольного образования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</si>
  <si>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</si>
  <si>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</si>
  <si>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</si>
  <si>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Капитальные вложения в объекты дошкольного образования</t>
  </si>
  <si>
    <t>Подпрограмма "Общее образование"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</si>
  <si>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выплату ежемесячной денежной компенсации педагогическим работникам в целях содействия их обеспечению книгоиздательской продукцией и периодическими изданиями</t>
  </si>
  <si>
    <t>Расходы на выплаты персоналу казенных учреждений</t>
  </si>
  <si>
    <t>Финансовое обеспечение получения гражданами дошкольного, начального общего, основного общего и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</si>
  <si>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Частичная компенсация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</t>
  </si>
  <si>
    <t>Оплата расходов, связанных с компенсацией проезда к месту учебы и обратно отдельным категориям обучающихся в муниципальных образовательных учреждениях Московской области</t>
  </si>
  <si>
    <t>Публичные нормативные социальные выплаты гражданам</t>
  </si>
  <si>
    <t>Реализация мер социальной поддержки и социального обеспечения детей-сирот и детей, оставшихся без попечения родителей, а также лиц из их числа в муниципальных образовательных и негосударственных учреждениях в Московской области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</si>
  <si>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</t>
  </si>
  <si>
    <t>110</t>
  </si>
  <si>
    <t>Капитальные вложения в объекты  образования</t>
  </si>
  <si>
    <t>Мероприятия по проведению оздоровительной кампании детей</t>
  </si>
  <si>
    <t>Обеспечение деятельности подведомственных учреждений (централизованная бухгалтерия)</t>
  </si>
  <si>
    <t>Переподготовка и повышение квалификации кадров</t>
  </si>
  <si>
    <t>Муниципальная программа "Культура городского округа Орехово-Зуево" на 2014-2018 годы"</t>
  </si>
  <si>
    <t>Муниципальная программа "Здравоохранение городского округа Орехово-Зуево на 2014-2020 годы"</t>
  </si>
  <si>
    <t>Подпрограмма "Профилактика заболеваний и формирование здорового образа жизни населения городского округа Орехово-Зуево. Развитие первичной медико-санитарной помощи"</t>
  </si>
  <si>
    <t>Социальная поддержка беременных женщин, кормящих матерей, детей в возрасте до трех лет, а также детей-сирот и детей, оставшихся без попечения родителей</t>
  </si>
  <si>
    <t>Организация оказания медицинской помощи на территории муниципальных образований</t>
  </si>
  <si>
    <t>Центральный аппарат (Субвенция на содержание и обеспечение деятельности Комитета здравоохранения)</t>
  </si>
  <si>
    <t>Обеспечение мероприятий подпрограммы "О поддержке отдельных категорий граждан при улучшении ими жилищных условий с использованием ипотечных жилищных кредитов" муниципальной программы городского округа Орехово-Зуево "Жилище" на 2014-2018 годы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</si>
  <si>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</si>
  <si>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Мероприятия в области здравоохранения, спорта и физической культуры, туризма</t>
  </si>
  <si>
    <t>Периодические издания, учрежденные органами законодательной и исполнительной власти</t>
  </si>
  <si>
    <t>Иные бюджетные ассигнования</t>
  </si>
  <si>
    <t>Обслуживание государственного (муниципального) долга</t>
  </si>
  <si>
    <t>Муниципальная программа городского округа Орехово-Зуево "Доступная среда" на 2014-2018 годы"</t>
  </si>
  <si>
    <t>Подпрограмма "Создание условий для обеспечения информационной открытости системы образования и реализации полномочий Управления образования администрации городского округа Орехово-Зуево"</t>
  </si>
  <si>
    <t>Субвенция на обеспечение предоставления жилых помещений детям-сиротам и детям, оставшимся без попечения родителей</t>
  </si>
  <si>
    <t>Муниципальная программа "Спорт городского округа Орехово-Зуево на 2014-2018 годы"</t>
  </si>
  <si>
    <t>03 2 6068</t>
  </si>
  <si>
    <t>04 1 6142</t>
  </si>
  <si>
    <t>99 0 0500</t>
  </si>
  <si>
    <t>99 0 0200</t>
  </si>
  <si>
    <t>99 0 0900</t>
  </si>
  <si>
    <t>08 0 0000</t>
  </si>
  <si>
    <t>08 1 0000</t>
  </si>
  <si>
    <t>08 2 0000</t>
  </si>
  <si>
    <t>08 3 0000</t>
  </si>
  <si>
    <t>08 4 0000</t>
  </si>
  <si>
    <t>08 5 0000</t>
  </si>
  <si>
    <t>08 6 0000</t>
  </si>
  <si>
    <t>08 7 0000</t>
  </si>
  <si>
    <t>08 8 0000</t>
  </si>
  <si>
    <t>07 0 0000</t>
  </si>
  <si>
    <t>07 1 0000</t>
  </si>
  <si>
    <t>07 1 0001</t>
  </si>
  <si>
    <t>99 0 0600</t>
  </si>
  <si>
    <t>14 0 0000</t>
  </si>
  <si>
    <t>99 0 0300</t>
  </si>
  <si>
    <t>99 0 0071</t>
  </si>
  <si>
    <t>11 0 0000</t>
  </si>
  <si>
    <t>16 0 0000</t>
  </si>
  <si>
    <t>16 1 0000</t>
  </si>
  <si>
    <t>16 2 0000</t>
  </si>
  <si>
    <t>79 5 5200</t>
  </si>
  <si>
    <t>21 0 0000</t>
  </si>
  <si>
    <t>21 2 9613</t>
  </si>
  <si>
    <t>10 0 0000</t>
  </si>
  <si>
    <t>10 1 0000</t>
  </si>
  <si>
    <t>07 1 0002</t>
  </si>
  <si>
    <t>07 1 0003</t>
  </si>
  <si>
    <t>07 1 0004</t>
  </si>
  <si>
    <t>95 0 8800</t>
  </si>
  <si>
    <t>07 2 0000</t>
  </si>
  <si>
    <t>03 1 6211</t>
  </si>
  <si>
    <t>03 1 6212</t>
  </si>
  <si>
    <t>03 1 6415</t>
  </si>
  <si>
    <t>03 1 6425</t>
  </si>
  <si>
    <t>03 2 0000</t>
  </si>
  <si>
    <t>03 2 6220</t>
  </si>
  <si>
    <t xml:space="preserve">03 2 6221 </t>
  </si>
  <si>
    <t>03 2 6222</t>
  </si>
  <si>
    <t>03 2 6223</t>
  </si>
  <si>
    <t xml:space="preserve">03 2 6224 </t>
  </si>
  <si>
    <t>03 2 6225</t>
  </si>
  <si>
    <t>03 2 6413</t>
  </si>
  <si>
    <t>05 0 0000</t>
  </si>
  <si>
    <t>99 0 7800</t>
  </si>
  <si>
    <t xml:space="preserve">Подпрограмма "Дополнительное образование, воспитание и психолого-социальное сопровождение детей </t>
  </si>
  <si>
    <t>99 0 0800</t>
  </si>
  <si>
    <t>99 0 8500</t>
  </si>
  <si>
    <t>95 0 0400</t>
  </si>
  <si>
    <t>99 0 0902</t>
  </si>
  <si>
    <t>04 2 0060</t>
  </si>
  <si>
    <t xml:space="preserve"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 </t>
  </si>
  <si>
    <t xml:space="preserve">Подпрограмма "Развитие реабилитационной медицинской помощи и санаторно-курортного лечения, оказание паллиативной помощи, в том числе детям" </t>
  </si>
  <si>
    <t>Подпрограмма "Совершенствование системы лекарственного обеспечения, в том числе в амбулаторных условиях"</t>
  </si>
  <si>
    <t>01 1 0044</t>
  </si>
  <si>
    <t>01 2 0044</t>
  </si>
  <si>
    <t>01 2 6207</t>
  </si>
  <si>
    <t>01 3 0044</t>
  </si>
  <si>
    <t xml:space="preserve">Подпрограмма "Охрана здоровья матери и ребенка" </t>
  </si>
  <si>
    <t>01 3 6208</t>
  </si>
  <si>
    <t>01 4 0044</t>
  </si>
  <si>
    <t>01 5 0044</t>
  </si>
  <si>
    <t>95 0 0419</t>
  </si>
  <si>
    <t>04 1 6141</t>
  </si>
  <si>
    <t>09 2 6022</t>
  </si>
  <si>
    <t>09 4 0000</t>
  </si>
  <si>
    <t>09 4 6023</t>
  </si>
  <si>
    <t>03 1 6214</t>
  </si>
  <si>
    <t>09 3 6082</t>
  </si>
  <si>
    <t>99 0 9900</t>
  </si>
  <si>
    <t>99 0 0700</t>
  </si>
  <si>
    <t>к Решению Совета депутатов</t>
  </si>
  <si>
    <t xml:space="preserve">городского округа Орехово-Зуево </t>
  </si>
  <si>
    <t>"О бюджете городского округа Орехово-Зуево</t>
  </si>
  <si>
    <t>на 2014 год и на плановый период 2015 и 2016 годов.</t>
  </si>
  <si>
    <t>Наименование программы</t>
  </si>
  <si>
    <t>Плановый период</t>
  </si>
  <si>
    <t>2015г.</t>
  </si>
  <si>
    <t>2016г.</t>
  </si>
  <si>
    <t>2.</t>
  </si>
  <si>
    <t>02 0 0000</t>
  </si>
  <si>
    <t>3.</t>
  </si>
  <si>
    <t>4.</t>
  </si>
  <si>
    <t>03 3 6220</t>
  </si>
  <si>
    <t>03 0 0000</t>
  </si>
  <si>
    <t>03 3 0000</t>
  </si>
  <si>
    <t>5.</t>
  </si>
  <si>
    <t>Подпрограмма "Благоустройство территорий городского округа Орехово-Зуево Московской области на 2014-2018 годы"</t>
  </si>
  <si>
    <t>Подпрограмма "Благоустройство территорий городского округа Орехово-Зуево Московской области на 2014-2018 годы" (уличное освещение)</t>
  </si>
  <si>
    <t>Подпрограмма "Благоустройство территорий городского округа Орехово-Зуево Московской области на 2014-2018 годы" (озеленение)</t>
  </si>
  <si>
    <t>Подпрограмма "Благоустройство территорий городского округа Орехово-Зуево Московской области на 2014-2018 годы" (содержание мест захоронения)</t>
  </si>
  <si>
    <t>Подпрограмма "Благоустройство территорий городского округа Орехово-Зуево Московской области на 2014-2018 годы" (прочие расходы)</t>
  </si>
  <si>
    <t>Подпрограмма "Благоустройство территорий городского округа Орехово-Зуево Московской области на 2014-2018 годы" (лесное хозяйство)</t>
  </si>
  <si>
    <t>6.</t>
  </si>
  <si>
    <t>Подпрограмма "Обеспечение безопасности людей на водных объектах, охраны их жизни и здоровья</t>
  </si>
  <si>
    <t>Подпрограмма "Обеспечение первичных мер противопожарной безопасности в границах городского округа"</t>
  </si>
  <si>
    <t>7.</t>
  </si>
  <si>
    <t>09 0 0000</t>
  </si>
  <si>
    <t>Подпрограмма "Обеспечение жильем молодых семей"</t>
  </si>
  <si>
    <t>Подпрограмма "О поддержке отдельных категорий граждан при улучшении ими жилищных условий с использованием ипотечных жилищных кредитов"</t>
  </si>
  <si>
    <t>Подпрограмма "Обеспечение жильем детей-сирот и детей, оставшихся без попечения родителей, а также лиц из их числа</t>
  </si>
  <si>
    <t>09 3 0000</t>
  </si>
  <si>
    <t>8.</t>
  </si>
  <si>
    <t>09 2 0000</t>
  </si>
  <si>
    <t>Обеспечение подпрограммы "Обеспечение жильем молодых семей"</t>
  </si>
  <si>
    <t>Муниципальная программа "Развитие жилищно-коммунального хозяйства городского округа Орехово-Зуево на 2014-2018 годы"</t>
  </si>
  <si>
    <t xml:space="preserve"> 10 1 0002 </t>
  </si>
  <si>
    <t>9.</t>
  </si>
  <si>
    <t>Муниципальная программа "Развитие малого и среднего предпринимательства городского округа Орехово-Зуево"</t>
  </si>
  <si>
    <t>10.</t>
  </si>
  <si>
    <t>12.</t>
  </si>
  <si>
    <t>11.</t>
  </si>
  <si>
    <t>Итого по муниципальным программам городского округа Орехово-Зуево</t>
  </si>
  <si>
    <t>ВЦП "О дополнительных социальных гарантиях пенсионерам, заключившим договор ренты пожизненного содержания с иждивением с Администрацией городского округа Орехово-Зуево на 2014 год"</t>
  </si>
  <si>
    <t>ВПЦ "О реализации дополнительных мер по социальной поддержке отдельных категорий граждан на 2014 год"</t>
  </si>
  <si>
    <t>79 2 9800</t>
  </si>
  <si>
    <t>Итого по ведомственным целевым программам городского округа Орехово-Зуево</t>
  </si>
  <si>
    <t>95 0 0482</t>
  </si>
  <si>
    <t>95 0 2582</t>
  </si>
  <si>
    <t>95 0 0481</t>
  </si>
  <si>
    <t>95 0 0409</t>
  </si>
  <si>
    <t>99 0 0100</t>
  </si>
  <si>
    <t>Реализация государственных функций в области национальной экономики (транспортировка неопознанных трупов)</t>
  </si>
  <si>
    <t>Мероприятия в сфере культуры, кинематографии, средств массовой информации</t>
  </si>
  <si>
    <t>Итого непрограммных расходов</t>
  </si>
  <si>
    <t>Всего расходов</t>
  </si>
  <si>
    <t>Муниципальная программа городского округа Орехово-Зуево "Жилище" на 2014-2018 годы</t>
  </si>
  <si>
    <t>99 0 9700</t>
  </si>
  <si>
    <t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</si>
  <si>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02 Б 6069</t>
  </si>
  <si>
    <t>Осуществление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</si>
  <si>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Обеспечение предоставления гражданам  субсидий на оплату жилого помещения и коммунальных услуг</t>
  </si>
  <si>
    <t xml:space="preserve">Предоставление гражданам субсидий на оплату жилого помещения и коммунальных услуг </t>
  </si>
  <si>
    <t>Приложение № 6</t>
  </si>
  <si>
    <t>ИТОГО</t>
  </si>
  <si>
    <t>Центральный аппарат (Комитет здравоохранения)</t>
  </si>
  <si>
    <t>13.</t>
  </si>
  <si>
    <t>03 1 0000</t>
  </si>
  <si>
    <t>03 4 0000</t>
  </si>
  <si>
    <t>95 0 1100</t>
  </si>
  <si>
    <t>95 0 0300</t>
  </si>
  <si>
    <t>Расходы бюджета городского округа Орехово-Зуево по целевым статьям (муниципальным программам городского округа Орехово-Зуево и непрограммным направлениям деятельности), группам и подгруппам видов расходов классификации расходов бюджетовна 2014 год и на плановый период 2015 и 2016 годов.</t>
  </si>
  <si>
    <t>тыс.руб.</t>
  </si>
  <si>
    <t>Сумма на 2014г.</t>
  </si>
  <si>
    <t>1.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</si>
</sst>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#,##0.0"/>
    <numFmt numFmtId="166" formatCode="0.0"/>
  </numFmts>
  <fonts count="11">
    <font>
      <sz val="8"/>
      <color indexed="8"/>
      <name val="Arial"/>
      <charset val="1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C00000"/>
      <name val="Arial"/>
      <family val="2"/>
      <charset val="204"/>
    </font>
    <font>
      <i/>
      <sz val="12"/>
      <color indexed="8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C00000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Protection="0"/>
    <xf numFmtId="0" fontId="5" fillId="0" borderId="0" applyProtection="0"/>
  </cellStyleXfs>
  <cellXfs count="156">
    <xf numFmtId="0" fontId="0" fillId="0" borderId="0" xfId="0"/>
    <xf numFmtId="0" fontId="1" fillId="0" borderId="0" xfId="0" applyFont="1"/>
    <xf numFmtId="49" fontId="4" fillId="0" borderId="2" xfId="0" applyNumberFormat="1" applyFont="1" applyFill="1" applyBorder="1" applyAlignment="1" applyProtection="1">
      <alignment horizontal="left" vertical="center" wrapText="1"/>
      <protection locked="0" hidden="1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165" fontId="1" fillId="0" borderId="2" xfId="0" applyNumberFormat="1" applyFont="1" applyFill="1" applyBorder="1" applyAlignment="1" applyProtection="1">
      <alignment horizontal="right" vertical="top" wrapText="1"/>
      <protection locked="0" hidden="1"/>
    </xf>
    <xf numFmtId="165" fontId="4" fillId="0" borderId="2" xfId="0" applyNumberFormat="1" applyFont="1" applyFill="1" applyBorder="1" applyAlignment="1" applyProtection="1">
      <alignment horizontal="right" vertical="top" wrapText="1"/>
      <protection locked="0" hidden="1"/>
    </xf>
    <xf numFmtId="0" fontId="1" fillId="0" borderId="0" xfId="0" applyFont="1" applyAlignment="1">
      <alignment horizontal="left"/>
    </xf>
    <xf numFmtId="49" fontId="1" fillId="0" borderId="0" xfId="0" applyNumberFormat="1" applyFont="1" applyFill="1" applyBorder="1" applyAlignment="1" applyProtection="1">
      <alignment horizontal="center" wrapText="1"/>
      <protection locked="0" hidden="1"/>
    </xf>
    <xf numFmtId="49" fontId="1" fillId="0" borderId="5" xfId="0" applyNumberFormat="1" applyFont="1" applyFill="1" applyBorder="1" applyAlignment="1" applyProtection="1">
      <alignment horizontal="left" vertical="top" wrapText="1"/>
      <protection locked="0" hidden="1"/>
    </xf>
    <xf numFmtId="49" fontId="1" fillId="0" borderId="5" xfId="0" applyNumberFormat="1" applyFont="1" applyFill="1" applyBorder="1" applyAlignment="1" applyProtection="1">
      <alignment horizontal="center" vertical="top" wrapText="1"/>
      <protection locked="0" hidden="1"/>
    </xf>
    <xf numFmtId="4" fontId="1" fillId="0" borderId="5" xfId="0" applyNumberFormat="1" applyFont="1" applyFill="1" applyBorder="1" applyAlignment="1" applyProtection="1">
      <alignment horizontal="right" vertical="top" wrapText="1"/>
      <protection locked="0"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0" borderId="5" xfId="0" applyNumberFormat="1" applyFont="1" applyFill="1" applyBorder="1" applyAlignment="1" applyProtection="1">
      <alignment horizontal="left" vertical="center" wrapText="1"/>
      <protection locked="0" hidden="1"/>
    </xf>
    <xf numFmtId="49" fontId="4" fillId="0" borderId="5" xfId="0" applyNumberFormat="1" applyFont="1" applyFill="1" applyBorder="1" applyAlignment="1" applyProtection="1">
      <alignment horizontal="left" vertical="center" wrapText="1"/>
      <protection locked="0" hidden="1"/>
    </xf>
    <xf numFmtId="49" fontId="4" fillId="0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5" xfId="0" applyNumberFormat="1" applyFont="1" applyFill="1" applyBorder="1" applyAlignment="1" applyProtection="1">
      <alignment horizontal="center" vertical="center" wrapText="1"/>
      <protection locked="0" hidden="1"/>
    </xf>
    <xf numFmtId="4" fontId="4" fillId="0" borderId="5" xfId="0" applyNumberFormat="1" applyFont="1" applyFill="1" applyBorder="1" applyAlignment="1" applyProtection="1">
      <alignment horizontal="right" vertical="top" wrapText="1"/>
      <protection locked="0" hidden="1"/>
    </xf>
    <xf numFmtId="0" fontId="6" fillId="0" borderId="5" xfId="0" applyNumberFormat="1" applyFont="1" applyFill="1" applyBorder="1" applyAlignment="1" applyProtection="1">
      <alignment horizontal="center" vertical="center" wrapText="1"/>
      <protection locked="0" hidden="1"/>
    </xf>
    <xf numFmtId="49" fontId="6" fillId="0" borderId="5" xfId="0" applyNumberFormat="1" applyFont="1" applyFill="1" applyBorder="1" applyAlignment="1" applyProtection="1">
      <alignment horizontal="center" vertical="center" wrapText="1"/>
      <protection locked="0" hidden="1"/>
    </xf>
    <xf numFmtId="164" fontId="1" fillId="0" borderId="5" xfId="0" applyNumberFormat="1" applyFont="1" applyFill="1" applyBorder="1" applyAlignment="1" applyProtection="1">
      <alignment horizontal="left" vertical="center" wrapText="1"/>
      <protection locked="0" hidden="1"/>
    </xf>
    <xf numFmtId="4" fontId="1" fillId="0" borderId="5" xfId="0" applyNumberFormat="1" applyFont="1" applyFill="1" applyBorder="1" applyAlignment="1" applyProtection="1">
      <alignment horizontal="right" vertical="center" wrapText="1"/>
      <protection locked="0" hidden="1"/>
    </xf>
    <xf numFmtId="0" fontId="1" fillId="0" borderId="5" xfId="0" applyFont="1" applyBorder="1"/>
    <xf numFmtId="0" fontId="2" fillId="0" borderId="5" xfId="0" applyFont="1" applyBorder="1"/>
    <xf numFmtId="49" fontId="8" fillId="0" borderId="5" xfId="0" applyNumberFormat="1" applyFont="1" applyFill="1" applyBorder="1" applyAlignment="1" applyProtection="1">
      <alignment horizontal="center" vertical="center" wrapText="1"/>
      <protection locked="0" hidden="1"/>
    </xf>
    <xf numFmtId="4" fontId="4" fillId="0" borderId="5" xfId="0" applyNumberFormat="1" applyFont="1" applyFill="1" applyBorder="1" applyAlignment="1" applyProtection="1">
      <alignment horizontal="right" vertical="center" wrapText="1"/>
      <protection locked="0" hidden="1"/>
    </xf>
    <xf numFmtId="49" fontId="2" fillId="2" borderId="5" xfId="0" applyNumberFormat="1" applyFont="1" applyFill="1" applyBorder="1" applyAlignment="1" applyProtection="1">
      <alignment horizontal="left" vertical="center" wrapText="1"/>
      <protection locked="0" hidden="1"/>
    </xf>
    <xf numFmtId="0" fontId="2" fillId="2" borderId="5" xfId="0" applyFont="1" applyFill="1" applyBorder="1"/>
    <xf numFmtId="4" fontId="2" fillId="2" borderId="5" xfId="0" applyNumberFormat="1" applyFont="1" applyFill="1" applyBorder="1"/>
    <xf numFmtId="49" fontId="2" fillId="2" borderId="5" xfId="0" applyNumberFormat="1" applyFont="1" applyFill="1" applyBorder="1" applyAlignment="1" applyProtection="1">
      <alignment horizontal="left" vertical="top" wrapText="1"/>
      <protection locked="0" hidden="1"/>
    </xf>
    <xf numFmtId="0" fontId="2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wrapText="1"/>
    </xf>
    <xf numFmtId="4" fontId="2" fillId="2" borderId="5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2" fillId="2" borderId="5" xfId="0" applyNumberFormat="1" applyFont="1" applyFill="1" applyBorder="1" applyAlignment="1" applyProtection="1">
      <alignment horizontal="center" vertical="center" wrapText="1"/>
      <protection locked="0" hidden="1"/>
    </xf>
    <xf numFmtId="4" fontId="2" fillId="2" borderId="5" xfId="0" applyNumberFormat="1" applyFont="1" applyFill="1" applyBorder="1" applyAlignment="1" applyProtection="1">
      <alignment horizontal="right" vertical="top" wrapText="1"/>
      <protection locked="0" hidden="1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5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4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" fillId="5" borderId="2" xfId="0" applyNumberFormat="1" applyFont="1" applyFill="1" applyBorder="1" applyAlignment="1" applyProtection="1">
      <alignment horizontal="right" vertical="top" wrapText="1"/>
      <protection locked="0" hidden="1"/>
    </xf>
    <xf numFmtId="0" fontId="1" fillId="0" borderId="0" xfId="0" applyFont="1" applyAlignment="1">
      <alignment wrapText="1"/>
    </xf>
    <xf numFmtId="49" fontId="1" fillId="5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3" fillId="5" borderId="5" xfId="0" applyFont="1" applyFill="1" applyBorder="1"/>
    <xf numFmtId="166" fontId="7" fillId="5" borderId="5" xfId="0" applyNumberFormat="1" applyFont="1" applyFill="1" applyBorder="1"/>
    <xf numFmtId="49" fontId="1" fillId="5" borderId="5" xfId="0" applyNumberFormat="1" applyFont="1" applyFill="1" applyBorder="1" applyAlignment="1" applyProtection="1">
      <alignment horizontal="left" vertical="center" wrapText="1"/>
      <protection locked="0" hidden="1"/>
    </xf>
    <xf numFmtId="4" fontId="1" fillId="5" borderId="5" xfId="0" applyNumberFormat="1" applyFont="1" applyFill="1" applyBorder="1" applyAlignment="1" applyProtection="1">
      <alignment horizontal="right" vertical="top" wrapText="1"/>
      <protection locked="0" hidden="1"/>
    </xf>
    <xf numFmtId="0" fontId="2" fillId="0" borderId="0" xfId="0" applyFont="1" applyAlignment="1">
      <alignment wrapText="1"/>
    </xf>
    <xf numFmtId="49" fontId="4" fillId="5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1" fillId="5" borderId="5" xfId="0" applyNumberFormat="1" applyFont="1" applyFill="1" applyBorder="1" applyAlignment="1" applyProtection="1">
      <alignment horizontal="center" vertical="center" wrapText="1"/>
      <protection locked="0" hidden="1"/>
    </xf>
    <xf numFmtId="4" fontId="1" fillId="5" borderId="5" xfId="0" applyNumberFormat="1" applyFont="1" applyFill="1" applyBorder="1" applyAlignment="1" applyProtection="1">
      <alignment horizontal="right" vertical="center" wrapText="1"/>
      <protection locked="0" hidden="1"/>
    </xf>
    <xf numFmtId="0" fontId="2" fillId="7" borderId="5" xfId="0" applyFont="1" applyFill="1" applyBorder="1"/>
    <xf numFmtId="49" fontId="9" fillId="2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10" fillId="2" borderId="5" xfId="0" applyNumberFormat="1" applyFont="1" applyFill="1" applyBorder="1" applyAlignment="1" applyProtection="1">
      <alignment horizontal="center" vertical="center" wrapText="1"/>
      <protection locked="0" hidden="1"/>
    </xf>
    <xf numFmtId="165" fontId="2" fillId="2" borderId="5" xfId="0" applyNumberFormat="1" applyFont="1" applyFill="1" applyBorder="1" applyAlignment="1" applyProtection="1">
      <alignment horizontal="right" vertical="top" wrapText="1"/>
      <protection locked="0" hidden="1"/>
    </xf>
    <xf numFmtId="0" fontId="2" fillId="6" borderId="5" xfId="0" applyFont="1" applyFill="1" applyBorder="1"/>
    <xf numFmtId="49" fontId="4" fillId="0" borderId="2" xfId="0" applyNumberFormat="1" applyFont="1" applyFill="1" applyBorder="1" applyAlignment="1" applyProtection="1">
      <alignment horizontal="left" wrapText="1"/>
      <protection locked="0" hidden="1"/>
    </xf>
    <xf numFmtId="49" fontId="4" fillId="0" borderId="4" xfId="0" applyNumberFormat="1" applyFont="1" applyFill="1" applyBorder="1" applyAlignment="1" applyProtection="1">
      <alignment horizontal="left" vertical="top" wrapText="1"/>
      <protection locked="0" hidden="1"/>
    </xf>
    <xf numFmtId="49" fontId="4" fillId="5" borderId="4" xfId="0" applyNumberFormat="1" applyFont="1" applyFill="1" applyBorder="1" applyAlignment="1" applyProtection="1">
      <alignment horizontal="left" vertical="top" wrapText="1"/>
      <protection locked="0" hidden="1"/>
    </xf>
    <xf numFmtId="165" fontId="2" fillId="7" borderId="5" xfId="0" applyNumberFormat="1" applyFont="1" applyFill="1" applyBorder="1"/>
    <xf numFmtId="165" fontId="1" fillId="0" borderId="5" xfId="0" applyNumberFormat="1" applyFont="1" applyFill="1" applyBorder="1" applyAlignment="1" applyProtection="1">
      <alignment horizontal="right" vertical="center" wrapText="1"/>
      <protection locked="0" hidden="1"/>
    </xf>
    <xf numFmtId="0" fontId="2" fillId="3" borderId="5" xfId="0" applyFont="1" applyFill="1" applyBorder="1"/>
    <xf numFmtId="0" fontId="2" fillId="5" borderId="5" xfId="0" applyFont="1" applyFill="1" applyBorder="1"/>
    <xf numFmtId="0" fontId="9" fillId="0" borderId="3" xfId="0" applyFont="1" applyFill="1" applyBorder="1" applyAlignment="1">
      <alignment horizontal="center" wrapText="1"/>
    </xf>
    <xf numFmtId="165" fontId="2" fillId="0" borderId="5" xfId="0" applyNumberFormat="1" applyFont="1" applyBorder="1"/>
    <xf numFmtId="49" fontId="4" fillId="4" borderId="4" xfId="0" applyNumberFormat="1" applyFont="1" applyFill="1" applyBorder="1" applyAlignment="1" applyProtection="1">
      <alignment horizontal="left" vertical="top" wrapText="1"/>
      <protection locked="0" hidden="1"/>
    </xf>
    <xf numFmtId="49" fontId="4" fillId="4" borderId="2" xfId="0" applyNumberFormat="1" applyFont="1" applyFill="1" applyBorder="1" applyAlignment="1" applyProtection="1">
      <alignment horizontal="left" wrapText="1"/>
      <protection locked="0" hidden="1"/>
    </xf>
    <xf numFmtId="0" fontId="4" fillId="4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" fillId="4" borderId="2" xfId="0" applyNumberFormat="1" applyFont="1" applyFill="1" applyBorder="1" applyAlignment="1" applyProtection="1">
      <alignment horizontal="right" vertical="top" wrapText="1"/>
      <protection locked="0" hidden="1"/>
    </xf>
    <xf numFmtId="49" fontId="4" fillId="4" borderId="4" xfId="0" applyNumberFormat="1" applyFont="1" applyFill="1" applyBorder="1" applyAlignment="1" applyProtection="1">
      <alignment horizontal="left" vertical="center" wrapText="1"/>
      <protection locked="0" hidden="1"/>
    </xf>
    <xf numFmtId="49" fontId="4" fillId="4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4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10" borderId="4" xfId="0" applyNumberFormat="1" applyFont="1" applyFill="1" applyBorder="1" applyAlignment="1" applyProtection="1">
      <alignment horizontal="left" vertical="center" wrapText="1"/>
      <protection locked="0" hidden="1"/>
    </xf>
    <xf numFmtId="49" fontId="4" fillId="1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4" fillId="1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4" fillId="10" borderId="2" xfId="0" applyNumberFormat="1" applyFont="1" applyFill="1" applyBorder="1" applyAlignment="1" applyProtection="1">
      <alignment horizontal="right" vertical="top" wrapText="1"/>
      <protection locked="0" hidden="1"/>
    </xf>
    <xf numFmtId="49" fontId="4" fillId="10" borderId="4" xfId="0" applyNumberFormat="1" applyFont="1" applyFill="1" applyBorder="1" applyAlignment="1" applyProtection="1">
      <alignment horizontal="left" vertical="top" wrapText="1"/>
      <protection locked="0" hidden="1"/>
    </xf>
    <xf numFmtId="49" fontId="4" fillId="2" borderId="4" xfId="0" applyNumberFormat="1" applyFont="1" applyFill="1" applyBorder="1" applyAlignment="1" applyProtection="1">
      <alignment horizontal="left" vertical="top" wrapText="1"/>
      <protection locked="0" hidden="1"/>
    </xf>
    <xf numFmtId="49" fontId="4" fillId="2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4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" fillId="2" borderId="2" xfId="0" applyNumberFormat="1" applyFont="1" applyFill="1" applyBorder="1" applyAlignment="1" applyProtection="1">
      <alignment horizontal="right" vertical="top" wrapText="1"/>
      <protection locked="0" hidden="1"/>
    </xf>
    <xf numFmtId="49" fontId="4" fillId="11" borderId="4" xfId="0" applyNumberFormat="1" applyFont="1" applyFill="1" applyBorder="1" applyAlignment="1" applyProtection="1">
      <alignment horizontal="left" vertical="top" wrapText="1"/>
      <protection locked="0" hidden="1"/>
    </xf>
    <xf numFmtId="49" fontId="4" fillId="11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4" fillId="11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" fillId="11" borderId="2" xfId="0" applyNumberFormat="1" applyFont="1" applyFill="1" applyBorder="1" applyAlignment="1" applyProtection="1">
      <alignment horizontal="right" vertical="top" wrapText="1"/>
      <protection locked="0" hidden="1"/>
    </xf>
    <xf numFmtId="49" fontId="4" fillId="11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" fillId="0" borderId="0" xfId="0" applyNumberFormat="1" applyFont="1"/>
    <xf numFmtId="49" fontId="4" fillId="3" borderId="4" xfId="0" applyNumberFormat="1" applyFont="1" applyFill="1" applyBorder="1" applyAlignment="1" applyProtection="1">
      <alignment horizontal="left" vertical="top" wrapText="1"/>
      <protection locked="0" hidden="1"/>
    </xf>
    <xf numFmtId="49" fontId="4" fillId="3" borderId="2" xfId="0" applyNumberFormat="1" applyFont="1" applyFill="1" applyBorder="1" applyAlignment="1" applyProtection="1">
      <alignment horizontal="left" wrapText="1"/>
      <protection locked="0" hidden="1"/>
    </xf>
    <xf numFmtId="165" fontId="1" fillId="3" borderId="2" xfId="0" applyNumberFormat="1" applyFont="1" applyFill="1" applyBorder="1" applyAlignment="1" applyProtection="1">
      <alignment horizontal="right" vertical="top" wrapText="1"/>
      <protection locked="0" hidden="1"/>
    </xf>
    <xf numFmtId="49" fontId="4" fillId="2" borderId="2" xfId="0" applyNumberFormat="1" applyFont="1" applyFill="1" applyBorder="1" applyAlignment="1" applyProtection="1">
      <alignment horizontal="left" wrapText="1"/>
      <protection locked="0" hidden="1"/>
    </xf>
    <xf numFmtId="0" fontId="4" fillId="2" borderId="1" xfId="0" applyNumberFormat="1" applyFont="1" applyFill="1" applyBorder="1" applyAlignment="1" applyProtection="1">
      <alignment horizontal="left" wrapText="1"/>
      <protection locked="0" hidden="1"/>
    </xf>
    <xf numFmtId="49" fontId="4" fillId="2" borderId="4" xfId="0" applyNumberFormat="1" applyFont="1" applyFill="1" applyBorder="1" applyAlignment="1" applyProtection="1">
      <alignment horizontal="left" vertical="center" wrapText="1"/>
      <protection locked="0" hidden="1"/>
    </xf>
    <xf numFmtId="49" fontId="4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3" borderId="4" xfId="0" applyNumberFormat="1" applyFont="1" applyFill="1" applyBorder="1" applyAlignment="1" applyProtection="1">
      <alignment horizontal="left" vertical="center" wrapText="1"/>
      <protection locked="0" hidden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4" fillId="3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4" fillId="3" borderId="2" xfId="0" applyNumberFormat="1" applyFont="1" applyFill="1" applyBorder="1" applyAlignment="1" applyProtection="1">
      <alignment horizontal="right" vertical="top" wrapText="1"/>
      <protection locked="0" hidden="1"/>
    </xf>
    <xf numFmtId="49" fontId="4" fillId="3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0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0" xfId="0" applyNumberFormat="1" applyFont="1" applyFill="1" applyBorder="1" applyAlignment="1" applyProtection="1">
      <alignment horizontal="left" wrapText="1"/>
      <protection locked="0" hidden="1"/>
    </xf>
    <xf numFmtId="0" fontId="1" fillId="0" borderId="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4" fillId="0" borderId="0" xfId="1" applyNumberFormat="1" applyFont="1" applyAlignment="1">
      <alignment horizontal="left"/>
    </xf>
    <xf numFmtId="0" fontId="4" fillId="0" borderId="0" xfId="1" applyNumberFormat="1" applyFont="1" applyBorder="1" applyAlignment="1">
      <alignment horizontal="left"/>
    </xf>
    <xf numFmtId="0" fontId="1" fillId="0" borderId="0" xfId="0" applyNumberFormat="1" applyFont="1" applyFill="1" applyBorder="1" applyAlignment="1" applyProtection="1">
      <alignment wrapText="1"/>
      <protection locked="0" hidden="1"/>
    </xf>
    <xf numFmtId="0" fontId="9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49" fontId="4" fillId="5" borderId="5" xfId="0" applyNumberFormat="1" applyFont="1" applyFill="1" applyBorder="1" applyAlignment="1" applyProtection="1">
      <alignment horizontal="left" vertical="center" wrapText="1"/>
      <protection locked="0" hidden="1"/>
    </xf>
    <xf numFmtId="0" fontId="2" fillId="5" borderId="5" xfId="0" applyFont="1" applyFill="1" applyBorder="1" applyAlignment="1">
      <alignment wrapText="1"/>
    </xf>
    <xf numFmtId="165" fontId="4" fillId="5" borderId="5" xfId="0" applyNumberFormat="1" applyFont="1" applyFill="1" applyBorder="1" applyAlignment="1" applyProtection="1">
      <alignment horizontal="right" vertical="top" wrapText="1"/>
      <protection locked="0" hidden="1"/>
    </xf>
    <xf numFmtId="0" fontId="0" fillId="0" borderId="5" xfId="0" applyBorder="1"/>
    <xf numFmtId="49" fontId="4" fillId="5" borderId="5" xfId="0" applyNumberFormat="1" applyFont="1" applyFill="1" applyBorder="1" applyAlignment="1" applyProtection="1">
      <alignment horizontal="left" vertical="top" wrapText="1"/>
      <protection locked="0" hidden="1"/>
    </xf>
    <xf numFmtId="49" fontId="9" fillId="2" borderId="5" xfId="0" applyNumberFormat="1" applyFont="1" applyFill="1" applyBorder="1" applyAlignment="1" applyProtection="1">
      <alignment horizontal="left" vertical="center" wrapText="1"/>
      <protection locked="0" hidden="1"/>
    </xf>
    <xf numFmtId="0" fontId="9" fillId="2" borderId="5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0" borderId="5" xfId="0" applyNumberFormat="1" applyFont="1" applyFill="1" applyBorder="1" applyAlignment="1" applyProtection="1">
      <alignment horizontal="left" vertical="top" wrapText="1"/>
      <protection locked="0" hidden="1"/>
    </xf>
    <xf numFmtId="165" fontId="1" fillId="0" borderId="5" xfId="0" applyNumberFormat="1" applyFont="1" applyFill="1" applyBorder="1" applyAlignment="1" applyProtection="1">
      <alignment horizontal="right" vertical="top" wrapText="1"/>
      <protection locked="0" hidden="1"/>
    </xf>
    <xf numFmtId="49" fontId="9" fillId="2" borderId="5" xfId="0" applyNumberFormat="1" applyFont="1" applyFill="1" applyBorder="1" applyAlignment="1" applyProtection="1">
      <alignment horizontal="left" vertical="top" wrapText="1"/>
      <protection locked="0" hidden="1"/>
    </xf>
    <xf numFmtId="0" fontId="9" fillId="2" borderId="5" xfId="0" applyNumberFormat="1" applyFont="1" applyFill="1" applyBorder="1" applyAlignment="1" applyProtection="1">
      <alignment horizontal="left" vertical="center" wrapText="1"/>
      <protection locked="0" hidden="1"/>
    </xf>
    <xf numFmtId="0" fontId="4" fillId="5" borderId="5" xfId="0" applyNumberFormat="1" applyFont="1" applyFill="1" applyBorder="1" applyAlignment="1" applyProtection="1">
      <alignment horizontal="center" vertical="center" wrapText="1"/>
      <protection locked="0" hidden="1"/>
    </xf>
    <xf numFmtId="165" fontId="4" fillId="0" borderId="5" xfId="0" applyNumberFormat="1" applyFont="1" applyFill="1" applyBorder="1" applyAlignment="1" applyProtection="1">
      <alignment horizontal="right" vertical="top" wrapText="1"/>
      <protection locked="0" hidden="1"/>
    </xf>
    <xf numFmtId="165" fontId="1" fillId="5" borderId="5" xfId="0" applyNumberFormat="1" applyFont="1" applyFill="1" applyBorder="1" applyAlignment="1" applyProtection="1">
      <alignment horizontal="right" vertical="top" wrapText="1"/>
      <protection locked="0" hidden="1"/>
    </xf>
    <xf numFmtId="165" fontId="2" fillId="2" borderId="5" xfId="0" applyNumberFormat="1" applyFont="1" applyFill="1" applyBorder="1" applyAlignment="1" applyProtection="1">
      <alignment horizontal="right" vertical="center" wrapText="1"/>
      <protection locked="0" hidden="1"/>
    </xf>
    <xf numFmtId="0" fontId="4" fillId="5" borderId="5" xfId="0" applyNumberFormat="1" applyFont="1" applyFill="1" applyBorder="1" applyAlignment="1" applyProtection="1">
      <alignment horizontal="left" vertical="center" wrapText="1"/>
      <protection locked="0" hidden="1"/>
    </xf>
    <xf numFmtId="165" fontId="1" fillId="5" borderId="5" xfId="0" applyNumberFormat="1" applyFont="1" applyFill="1" applyBorder="1" applyAlignment="1" applyProtection="1">
      <alignment horizontal="right" vertical="center" wrapText="1"/>
      <protection locked="0" hidden="1"/>
    </xf>
    <xf numFmtId="0" fontId="6" fillId="5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9" fillId="2" borderId="5" xfId="0" applyNumberFormat="1" applyFont="1" applyFill="1" applyBorder="1" applyAlignment="1" applyProtection="1">
      <alignment horizontal="left" wrapText="1"/>
      <protection locked="0" hidden="1"/>
    </xf>
    <xf numFmtId="0" fontId="4" fillId="0" borderId="5" xfId="0" applyNumberFormat="1" applyFont="1" applyFill="1" applyBorder="1" applyAlignment="1" applyProtection="1">
      <alignment horizontal="left" vertical="center" wrapText="1"/>
      <protection locked="0" hidden="1"/>
    </xf>
    <xf numFmtId="0" fontId="8" fillId="0" borderId="5" xfId="0" applyNumberFormat="1" applyFont="1" applyFill="1" applyBorder="1" applyAlignment="1" applyProtection="1">
      <alignment horizontal="left" wrapText="1"/>
      <protection locked="0" hidden="1"/>
    </xf>
    <xf numFmtId="165" fontId="9" fillId="2" borderId="5" xfId="0" applyNumberFormat="1" applyFont="1" applyFill="1" applyBorder="1" applyAlignment="1" applyProtection="1">
      <alignment horizontal="right" vertical="top" wrapText="1"/>
      <protection locked="0" hidden="1"/>
    </xf>
    <xf numFmtId="0" fontId="2" fillId="7" borderId="5" xfId="0" applyFont="1" applyFill="1" applyBorder="1" applyAlignment="1">
      <alignment wrapText="1"/>
    </xf>
    <xf numFmtId="49" fontId="4" fillId="8" borderId="5" xfId="0" applyNumberFormat="1" applyFont="1" applyFill="1" applyBorder="1" applyAlignment="1" applyProtection="1">
      <alignment horizontal="left" vertical="top" wrapText="1"/>
      <protection locked="0" hidden="1"/>
    </xf>
    <xf numFmtId="49" fontId="4" fillId="8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6" fillId="8" borderId="5" xfId="0" applyNumberFormat="1" applyFont="1" applyFill="1" applyBorder="1" applyAlignment="1" applyProtection="1">
      <alignment horizontal="center" vertical="center" wrapText="1"/>
      <protection locked="0" hidden="1"/>
    </xf>
    <xf numFmtId="165" fontId="1" fillId="8" borderId="5" xfId="0" applyNumberFormat="1" applyFont="1" applyFill="1" applyBorder="1" applyAlignment="1" applyProtection="1">
      <alignment horizontal="right" vertical="top" wrapText="1"/>
      <protection locked="0" hidden="1"/>
    </xf>
    <xf numFmtId="49" fontId="4" fillId="8" borderId="5" xfId="0" applyNumberFormat="1" applyFont="1" applyFill="1" applyBorder="1" applyAlignment="1" applyProtection="1">
      <alignment horizontal="left" vertical="center" wrapText="1"/>
      <protection locked="0" hidden="1"/>
    </xf>
    <xf numFmtId="0" fontId="4" fillId="8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2" fillId="6" borderId="5" xfId="0" applyFont="1" applyFill="1" applyBorder="1" applyAlignment="1">
      <alignment wrapText="1"/>
    </xf>
    <xf numFmtId="165" fontId="1" fillId="6" borderId="5" xfId="0" applyNumberFormat="1" applyFont="1" applyFill="1" applyBorder="1" applyAlignment="1" applyProtection="1">
      <alignment horizontal="right" vertical="top" wrapText="1"/>
      <protection locked="0" hidden="1"/>
    </xf>
    <xf numFmtId="0" fontId="4" fillId="5" borderId="5" xfId="0" applyNumberFormat="1" applyFont="1" applyFill="1" applyBorder="1" applyAlignment="1" applyProtection="1">
      <alignment horizontal="left" wrapText="1"/>
      <protection locked="0" hidden="1"/>
    </xf>
    <xf numFmtId="49" fontId="4" fillId="3" borderId="5" xfId="0" applyNumberFormat="1" applyFont="1" applyFill="1" applyBorder="1" applyAlignment="1" applyProtection="1">
      <alignment horizontal="left" vertical="top" wrapText="1"/>
      <protection locked="0" hidden="1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 hidden="1"/>
    </xf>
    <xf numFmtId="0" fontId="4" fillId="3" borderId="5" xfId="0" applyNumberFormat="1" applyFont="1" applyFill="1" applyBorder="1" applyAlignment="1" applyProtection="1">
      <alignment horizontal="center" vertical="center" wrapText="1"/>
      <protection locked="0" hidden="1"/>
    </xf>
    <xf numFmtId="165" fontId="4" fillId="3" borderId="5" xfId="0" applyNumberFormat="1" applyFont="1" applyFill="1" applyBorder="1" applyAlignment="1" applyProtection="1">
      <alignment horizontal="right" vertical="top" wrapText="1"/>
      <protection locked="0" hidden="1"/>
    </xf>
    <xf numFmtId="49" fontId="4" fillId="3" borderId="5" xfId="0" applyNumberFormat="1" applyFont="1" applyFill="1" applyBorder="1" applyAlignment="1" applyProtection="1">
      <alignment horizontal="left" wrapText="1"/>
      <protection locked="0" hidden="1"/>
    </xf>
    <xf numFmtId="165" fontId="1" fillId="3" borderId="5" xfId="0" applyNumberFormat="1" applyFont="1" applyFill="1" applyBorder="1" applyAlignment="1" applyProtection="1">
      <alignment horizontal="right" vertical="top" wrapText="1"/>
      <protection locked="0" hidden="1"/>
    </xf>
    <xf numFmtId="49" fontId="4" fillId="3" borderId="5" xfId="0" applyNumberFormat="1" applyFont="1" applyFill="1" applyBorder="1" applyAlignment="1" applyProtection="1">
      <alignment horizontal="left" vertical="center" wrapText="1"/>
      <protection locked="0" hidden="1"/>
    </xf>
    <xf numFmtId="165" fontId="4" fillId="5" borderId="5" xfId="0" applyNumberFormat="1" applyFont="1" applyFill="1" applyBorder="1" applyAlignment="1" applyProtection="1">
      <alignment horizontal="right" vertical="center" wrapText="1"/>
      <protection locked="0" hidden="1"/>
    </xf>
    <xf numFmtId="165" fontId="4" fillId="0" borderId="5" xfId="0" applyNumberFormat="1" applyFont="1" applyFill="1" applyBorder="1" applyAlignment="1" applyProtection="1">
      <alignment horizontal="right" vertical="center" wrapText="1"/>
      <protection locked="0" hidden="1"/>
    </xf>
    <xf numFmtId="0" fontId="4" fillId="0" borderId="5" xfId="0" applyNumberFormat="1" applyFont="1" applyFill="1" applyBorder="1" applyAlignment="1" applyProtection="1">
      <alignment horizontal="left" vertical="top" wrapText="1"/>
      <protection locked="0" hidden="1"/>
    </xf>
    <xf numFmtId="49" fontId="9" fillId="9" borderId="5" xfId="0" applyNumberFormat="1" applyFont="1" applyFill="1" applyBorder="1" applyAlignment="1" applyProtection="1">
      <alignment horizontal="left" vertical="top" wrapText="1"/>
      <protection locked="0" hidden="1"/>
    </xf>
    <xf numFmtId="0" fontId="2" fillId="9" borderId="5" xfId="0" applyFont="1" applyFill="1" applyBorder="1"/>
    <xf numFmtId="165" fontId="2" fillId="9" borderId="5" xfId="0" applyNumberFormat="1" applyFont="1" applyFill="1" applyBorder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8"/>
  <sheetViews>
    <sheetView tabSelected="1" zoomScale="60" zoomScaleNormal="60" workbookViewId="0">
      <selection activeCell="C2" sqref="C2"/>
    </sheetView>
  </sheetViews>
  <sheetFormatPr defaultRowHeight="10.25"/>
  <cols>
    <col min="1" max="1" width="4.5" customWidth="1"/>
    <col min="2" max="2" width="86.125" customWidth="1"/>
    <col min="3" max="3" width="14.125" customWidth="1"/>
    <col min="4" max="4" width="9.875" customWidth="1"/>
    <col min="5" max="6" width="17.375" customWidth="1"/>
    <col min="7" max="7" width="19.125" customWidth="1"/>
    <col min="8" max="9" width="9.375" customWidth="1"/>
  </cols>
  <sheetData>
    <row r="1" spans="1:7" ht="15.05">
      <c r="A1" s="1"/>
      <c r="B1" s="1"/>
      <c r="C1" s="102" t="s">
        <v>230</v>
      </c>
      <c r="F1" s="7"/>
      <c r="G1" s="7"/>
    </row>
    <row r="2" spans="1:7" ht="15.05">
      <c r="A2" s="1"/>
      <c r="B2" s="1"/>
      <c r="C2" s="102" t="s">
        <v>168</v>
      </c>
      <c r="F2" s="7"/>
      <c r="G2" s="7"/>
    </row>
    <row r="3" spans="1:7" ht="15.05">
      <c r="A3" s="1"/>
      <c r="B3" s="1"/>
      <c r="C3" s="103" t="s">
        <v>169</v>
      </c>
      <c r="F3" s="99"/>
      <c r="G3" s="99"/>
    </row>
    <row r="4" spans="1:7" ht="15.05">
      <c r="A4" s="1"/>
      <c r="B4" s="1"/>
      <c r="C4" s="103" t="s">
        <v>170</v>
      </c>
      <c r="F4" s="104"/>
      <c r="G4" s="104"/>
    </row>
    <row r="5" spans="1:7" ht="15.05">
      <c r="A5" s="1"/>
      <c r="B5" s="1"/>
      <c r="C5" s="6" t="s">
        <v>171</v>
      </c>
      <c r="F5" s="99"/>
      <c r="G5" s="99"/>
    </row>
    <row r="6" spans="1:7" ht="15.05">
      <c r="A6" s="1"/>
      <c r="B6" s="1"/>
      <c r="C6" s="1"/>
      <c r="D6" s="1"/>
      <c r="E6" s="99"/>
      <c r="F6" s="99"/>
      <c r="G6" s="99"/>
    </row>
    <row r="7" spans="1:7" ht="53.75" customHeight="1">
      <c r="A7" s="105" t="s">
        <v>238</v>
      </c>
      <c r="B7" s="105"/>
      <c r="C7" s="105"/>
      <c r="D7" s="105"/>
      <c r="E7" s="105"/>
      <c r="F7" s="105"/>
      <c r="G7" s="105"/>
    </row>
    <row r="8" spans="1:7" ht="15.05">
      <c r="A8" s="62"/>
      <c r="B8" s="62"/>
      <c r="C8" s="62"/>
      <c r="D8" s="62"/>
      <c r="E8" s="62"/>
      <c r="F8" s="62"/>
      <c r="G8" s="106" t="s">
        <v>239</v>
      </c>
    </row>
    <row r="9" spans="1:7" ht="15.05">
      <c r="A9" s="101"/>
      <c r="B9" s="107" t="s">
        <v>172</v>
      </c>
      <c r="C9" s="107" t="s">
        <v>12</v>
      </c>
      <c r="D9" s="107" t="s">
        <v>13</v>
      </c>
      <c r="E9" s="109" t="s">
        <v>240</v>
      </c>
      <c r="F9" s="107" t="s">
        <v>173</v>
      </c>
      <c r="G9" s="107"/>
    </row>
    <row r="10" spans="1:7" ht="15.05">
      <c r="A10" s="101"/>
      <c r="B10" s="107"/>
      <c r="C10" s="107"/>
      <c r="D10" s="107"/>
      <c r="E10" s="109"/>
      <c r="F10" s="108" t="s">
        <v>174</v>
      </c>
      <c r="G10" s="108" t="s">
        <v>175</v>
      </c>
    </row>
    <row r="11" spans="1:7" ht="15.05">
      <c r="A11" s="100">
        <v>1</v>
      </c>
      <c r="B11" s="100">
        <v>2</v>
      </c>
      <c r="C11" s="100">
        <v>3</v>
      </c>
      <c r="D11" s="100">
        <v>4</v>
      </c>
      <c r="E11" s="100">
        <v>5</v>
      </c>
      <c r="F11" s="100">
        <v>6</v>
      </c>
      <c r="G11" s="100">
        <v>7</v>
      </c>
    </row>
    <row r="12" spans="1:7" ht="30.1">
      <c r="A12" s="29" t="s">
        <v>241</v>
      </c>
      <c r="B12" s="30" t="s">
        <v>78</v>
      </c>
      <c r="C12" s="29" t="s">
        <v>151</v>
      </c>
      <c r="D12" s="29"/>
      <c r="E12" s="31">
        <f>E14+E16+E22+E30+E33</f>
        <v>94372</v>
      </c>
      <c r="F12" s="31">
        <f t="shared" ref="F12:G12" si="0">F14+F16+F22+F30+F33</f>
        <v>95318</v>
      </c>
      <c r="G12" s="31">
        <f t="shared" si="0"/>
        <v>112337.20000000001</v>
      </c>
    </row>
    <row r="13" spans="1:7" s="46" customFormat="1" ht="60.2">
      <c r="A13" s="110"/>
      <c r="B13" s="111" t="s">
        <v>79</v>
      </c>
      <c r="C13" s="47" t="s">
        <v>151</v>
      </c>
      <c r="D13" s="112"/>
      <c r="E13" s="113">
        <f>E14</f>
        <v>1572</v>
      </c>
      <c r="F13" s="113">
        <f t="shared" ref="F13:G13" si="1">F14</f>
        <v>1596</v>
      </c>
      <c r="G13" s="113">
        <f t="shared" si="1"/>
        <v>9658.1</v>
      </c>
    </row>
    <row r="14" spans="1:7" ht="30.1">
      <c r="A14" s="21"/>
      <c r="B14" s="12" t="s">
        <v>49</v>
      </c>
      <c r="C14" s="98"/>
      <c r="D14" s="11">
        <v>600</v>
      </c>
      <c r="E14" s="10">
        <f>E15</f>
        <v>1572</v>
      </c>
      <c r="F14" s="10">
        <f t="shared" ref="F14:G14" si="2">F15</f>
        <v>1596</v>
      </c>
      <c r="G14" s="10">
        <f t="shared" si="2"/>
        <v>9658.1</v>
      </c>
    </row>
    <row r="15" spans="1:7" ht="15.05">
      <c r="A15" s="21"/>
      <c r="B15" s="12" t="s">
        <v>51</v>
      </c>
      <c r="C15" s="98"/>
      <c r="D15" s="98" t="s">
        <v>52</v>
      </c>
      <c r="E15" s="10">
        <v>1572</v>
      </c>
      <c r="F15" s="10">
        <v>1596</v>
      </c>
      <c r="G15" s="10">
        <v>9658.1</v>
      </c>
    </row>
    <row r="16" spans="1:7" ht="75.25">
      <c r="A16" s="21"/>
      <c r="B16" s="44" t="s">
        <v>148</v>
      </c>
      <c r="C16" s="41" t="s">
        <v>152</v>
      </c>
      <c r="D16" s="41"/>
      <c r="E16" s="45">
        <f>E17+E19</f>
        <v>66506</v>
      </c>
      <c r="F16" s="45">
        <f t="shared" ref="F16:G16" si="3">F17+F19</f>
        <v>67428</v>
      </c>
      <c r="G16" s="45">
        <f t="shared" si="3"/>
        <v>74733.3</v>
      </c>
    </row>
    <row r="17" spans="1:7" ht="30.1">
      <c r="A17" s="21"/>
      <c r="B17" s="12" t="s">
        <v>49</v>
      </c>
      <c r="C17" s="98"/>
      <c r="D17" s="11">
        <v>600</v>
      </c>
      <c r="E17" s="10">
        <f>E18</f>
        <v>0</v>
      </c>
      <c r="F17" s="10">
        <f>F18</f>
        <v>0</v>
      </c>
      <c r="G17" s="10">
        <f>G18</f>
        <v>6340.3</v>
      </c>
    </row>
    <row r="18" spans="1:7" ht="15.05">
      <c r="A18" s="21"/>
      <c r="B18" s="12" t="s">
        <v>51</v>
      </c>
      <c r="C18" s="98"/>
      <c r="D18" s="98" t="s">
        <v>52</v>
      </c>
      <c r="E18" s="10">
        <v>0</v>
      </c>
      <c r="F18" s="10">
        <v>0</v>
      </c>
      <c r="G18" s="10">
        <v>6340.3</v>
      </c>
    </row>
    <row r="19" spans="1:7" ht="30.1">
      <c r="A19" s="21"/>
      <c r="B19" s="12" t="s">
        <v>81</v>
      </c>
      <c r="C19" s="98" t="s">
        <v>153</v>
      </c>
      <c r="D19" s="98"/>
      <c r="E19" s="10">
        <f t="shared" ref="E19:G20" si="4">E20</f>
        <v>66506</v>
      </c>
      <c r="F19" s="10">
        <f t="shared" si="4"/>
        <v>67428</v>
      </c>
      <c r="G19" s="10">
        <f t="shared" si="4"/>
        <v>68393</v>
      </c>
    </row>
    <row r="20" spans="1:7" ht="30.1">
      <c r="A20" s="21"/>
      <c r="B20" s="12" t="s">
        <v>49</v>
      </c>
      <c r="C20" s="98"/>
      <c r="D20" s="11">
        <v>600</v>
      </c>
      <c r="E20" s="10">
        <f t="shared" si="4"/>
        <v>66506</v>
      </c>
      <c r="F20" s="10">
        <f t="shared" si="4"/>
        <v>67428</v>
      </c>
      <c r="G20" s="10">
        <f t="shared" si="4"/>
        <v>68393</v>
      </c>
    </row>
    <row r="21" spans="1:7" ht="15.05">
      <c r="A21" s="21"/>
      <c r="B21" s="12" t="s">
        <v>51</v>
      </c>
      <c r="C21" s="98"/>
      <c r="D21" s="98" t="s">
        <v>52</v>
      </c>
      <c r="E21" s="10">
        <v>66506</v>
      </c>
      <c r="F21" s="10">
        <v>67428</v>
      </c>
      <c r="G21" s="10">
        <v>68393</v>
      </c>
    </row>
    <row r="22" spans="1:7" ht="15.05">
      <c r="A22" s="21"/>
      <c r="B22" s="44" t="s">
        <v>155</v>
      </c>
      <c r="C22" s="41" t="s">
        <v>154</v>
      </c>
      <c r="D22" s="41"/>
      <c r="E22" s="45">
        <f>E23+E25+E27</f>
        <v>22794</v>
      </c>
      <c r="F22" s="45">
        <f t="shared" ref="F22:G22" si="5">F23+F25+F27</f>
        <v>22794</v>
      </c>
      <c r="G22" s="45">
        <f t="shared" si="5"/>
        <v>24331.200000000001</v>
      </c>
    </row>
    <row r="23" spans="1:7" ht="30.1">
      <c r="A23" s="21"/>
      <c r="B23" s="12" t="s">
        <v>49</v>
      </c>
      <c r="C23" s="98"/>
      <c r="D23" s="11">
        <v>600</v>
      </c>
      <c r="E23" s="10">
        <f>E24</f>
        <v>0</v>
      </c>
      <c r="F23" s="10">
        <f>F24</f>
        <v>0</v>
      </c>
      <c r="G23" s="10">
        <f>G24</f>
        <v>220.7</v>
      </c>
    </row>
    <row r="24" spans="1:7" ht="15.05">
      <c r="A24" s="21"/>
      <c r="B24" s="12" t="s">
        <v>51</v>
      </c>
      <c r="C24" s="98"/>
      <c r="D24" s="98" t="s">
        <v>52</v>
      </c>
      <c r="E24" s="10">
        <v>0</v>
      </c>
      <c r="F24" s="10">
        <v>0</v>
      </c>
      <c r="G24" s="10">
        <v>220.7</v>
      </c>
    </row>
    <row r="25" spans="1:7" ht="30.1">
      <c r="A25" s="21"/>
      <c r="B25" s="12" t="s">
        <v>59</v>
      </c>
      <c r="C25" s="98"/>
      <c r="D25" s="98" t="s">
        <v>60</v>
      </c>
      <c r="E25" s="10">
        <f>E26</f>
        <v>0</v>
      </c>
      <c r="F25" s="10">
        <f>F26</f>
        <v>0</v>
      </c>
      <c r="G25" s="10">
        <f>G26</f>
        <v>1316.5</v>
      </c>
    </row>
    <row r="26" spans="1:7" ht="15.05">
      <c r="A26" s="21"/>
      <c r="B26" s="12" t="s">
        <v>61</v>
      </c>
      <c r="C26" s="98"/>
      <c r="D26" s="11">
        <v>410</v>
      </c>
      <c r="E26" s="10">
        <v>0</v>
      </c>
      <c r="F26" s="10">
        <v>0</v>
      </c>
      <c r="G26" s="10">
        <v>1316.5</v>
      </c>
    </row>
    <row r="27" spans="1:7" ht="45.15">
      <c r="A27" s="21"/>
      <c r="B27" s="12" t="s">
        <v>80</v>
      </c>
      <c r="C27" s="98" t="s">
        <v>156</v>
      </c>
      <c r="D27" s="98"/>
      <c r="E27" s="10">
        <f t="shared" ref="E27:G28" si="6">E28</f>
        <v>22794</v>
      </c>
      <c r="F27" s="10">
        <f t="shared" si="6"/>
        <v>22794</v>
      </c>
      <c r="G27" s="10">
        <f t="shared" si="6"/>
        <v>22794</v>
      </c>
    </row>
    <row r="28" spans="1:7" ht="30.1">
      <c r="A28" s="21"/>
      <c r="B28" s="12" t="s">
        <v>49</v>
      </c>
      <c r="C28" s="98"/>
      <c r="D28" s="11">
        <v>600</v>
      </c>
      <c r="E28" s="10">
        <f t="shared" si="6"/>
        <v>22794</v>
      </c>
      <c r="F28" s="10">
        <f t="shared" si="6"/>
        <v>22794</v>
      </c>
      <c r="G28" s="10">
        <f t="shared" si="6"/>
        <v>22794</v>
      </c>
    </row>
    <row r="29" spans="1:7" ht="15.05">
      <c r="A29" s="21"/>
      <c r="B29" s="12" t="s">
        <v>51</v>
      </c>
      <c r="C29" s="98"/>
      <c r="D29" s="98" t="s">
        <v>52</v>
      </c>
      <c r="E29" s="10">
        <v>22794</v>
      </c>
      <c r="F29" s="10">
        <v>22794</v>
      </c>
      <c r="G29" s="10">
        <v>22794</v>
      </c>
    </row>
    <row r="30" spans="1:7" ht="45.15">
      <c r="A30" s="21"/>
      <c r="B30" s="44" t="s">
        <v>149</v>
      </c>
      <c r="C30" s="41" t="s">
        <v>157</v>
      </c>
      <c r="D30" s="41"/>
      <c r="E30" s="45">
        <f t="shared" ref="E30:G31" si="7">E31</f>
        <v>0</v>
      </c>
      <c r="F30" s="45">
        <f t="shared" si="7"/>
        <v>0</v>
      </c>
      <c r="G30" s="45">
        <f t="shared" si="7"/>
        <v>114.6</v>
      </c>
    </row>
    <row r="31" spans="1:7" ht="30.1">
      <c r="A31" s="21"/>
      <c r="B31" s="12" t="s">
        <v>49</v>
      </c>
      <c r="C31" s="98"/>
      <c r="D31" s="11">
        <v>600</v>
      </c>
      <c r="E31" s="10">
        <f t="shared" si="7"/>
        <v>0</v>
      </c>
      <c r="F31" s="10">
        <f t="shared" si="7"/>
        <v>0</v>
      </c>
      <c r="G31" s="10">
        <f t="shared" si="7"/>
        <v>114.6</v>
      </c>
    </row>
    <row r="32" spans="1:7" ht="15.05">
      <c r="A32" s="21"/>
      <c r="B32" s="12" t="s">
        <v>51</v>
      </c>
      <c r="C32" s="98"/>
      <c r="D32" s="98" t="s">
        <v>52</v>
      </c>
      <c r="E32" s="10">
        <v>0</v>
      </c>
      <c r="F32" s="10">
        <v>0</v>
      </c>
      <c r="G32" s="10">
        <v>114.6</v>
      </c>
    </row>
    <row r="33" spans="1:7" ht="30.1">
      <c r="A33" s="21"/>
      <c r="B33" s="44" t="s">
        <v>150</v>
      </c>
      <c r="C33" s="41" t="s">
        <v>158</v>
      </c>
      <c r="D33" s="41"/>
      <c r="E33" s="45">
        <f t="shared" ref="E33:G34" si="8">E34</f>
        <v>3500</v>
      </c>
      <c r="F33" s="45">
        <f t="shared" si="8"/>
        <v>3500</v>
      </c>
      <c r="G33" s="45">
        <f t="shared" si="8"/>
        <v>3500</v>
      </c>
    </row>
    <row r="34" spans="1:7" ht="30.1">
      <c r="A34" s="21"/>
      <c r="B34" s="12" t="s">
        <v>49</v>
      </c>
      <c r="C34" s="98"/>
      <c r="D34" s="11">
        <v>600</v>
      </c>
      <c r="E34" s="10">
        <f t="shared" si="8"/>
        <v>3500</v>
      </c>
      <c r="F34" s="10">
        <f t="shared" si="8"/>
        <v>3500</v>
      </c>
      <c r="G34" s="10">
        <f t="shared" si="8"/>
        <v>3500</v>
      </c>
    </row>
    <row r="35" spans="1:7" ht="15.05">
      <c r="A35" s="21"/>
      <c r="B35" s="12" t="s">
        <v>51</v>
      </c>
      <c r="C35" s="98"/>
      <c r="D35" s="98" t="s">
        <v>52</v>
      </c>
      <c r="E35" s="10">
        <v>3500</v>
      </c>
      <c r="F35" s="10">
        <v>3500</v>
      </c>
      <c r="G35" s="10">
        <v>3500</v>
      </c>
    </row>
    <row r="36" spans="1:7" ht="30.1">
      <c r="A36" s="26" t="s">
        <v>176</v>
      </c>
      <c r="B36" s="28" t="s">
        <v>77</v>
      </c>
      <c r="C36" s="32" t="s">
        <v>177</v>
      </c>
      <c r="D36" s="26"/>
      <c r="E36" s="27">
        <f>E37</f>
        <v>114790</v>
      </c>
      <c r="F36" s="27">
        <f t="shared" ref="F36:G36" si="9">F37</f>
        <v>117126</v>
      </c>
      <c r="G36" s="27">
        <f t="shared" si="9"/>
        <v>120889</v>
      </c>
    </row>
    <row r="37" spans="1:7" ht="30.1">
      <c r="A37" s="21"/>
      <c r="B37" s="12" t="s">
        <v>49</v>
      </c>
      <c r="C37" s="98"/>
      <c r="D37" s="98" t="s">
        <v>50</v>
      </c>
      <c r="E37" s="10">
        <f>E38+E39</f>
        <v>114790</v>
      </c>
      <c r="F37" s="10">
        <f t="shared" ref="F37:G37" si="10">F38+F39</f>
        <v>117126</v>
      </c>
      <c r="G37" s="10">
        <f t="shared" si="10"/>
        <v>120889</v>
      </c>
    </row>
    <row r="38" spans="1:7" ht="15.05">
      <c r="A38" s="21"/>
      <c r="B38" s="12" t="s">
        <v>51</v>
      </c>
      <c r="C38" s="98"/>
      <c r="D38" s="98" t="s">
        <v>52</v>
      </c>
      <c r="E38" s="10">
        <v>104365</v>
      </c>
      <c r="F38" s="10">
        <v>106076</v>
      </c>
      <c r="G38" s="10">
        <v>109179</v>
      </c>
    </row>
    <row r="39" spans="1:7" ht="15.05">
      <c r="A39" s="21"/>
      <c r="B39" s="12" t="s">
        <v>53</v>
      </c>
      <c r="C39" s="98"/>
      <c r="D39" s="98" t="s">
        <v>54</v>
      </c>
      <c r="E39" s="10">
        <v>10425</v>
      </c>
      <c r="F39" s="10">
        <v>11050</v>
      </c>
      <c r="G39" s="10">
        <v>11710</v>
      </c>
    </row>
    <row r="40" spans="1:7" ht="30.1">
      <c r="A40" s="26" t="s">
        <v>178</v>
      </c>
      <c r="B40" s="25" t="s">
        <v>48</v>
      </c>
      <c r="C40" s="26" t="s">
        <v>181</v>
      </c>
      <c r="D40" s="26"/>
      <c r="E40" s="27">
        <f>E41+E61+E95++E98</f>
        <v>1573197.7000000002</v>
      </c>
      <c r="F40" s="27">
        <f t="shared" ref="F40:G40" si="11">F41+F61+F95++F98</f>
        <v>1563646.7</v>
      </c>
      <c r="G40" s="27">
        <f t="shared" si="11"/>
        <v>1604766.7</v>
      </c>
    </row>
    <row r="41" spans="1:7" ht="15.6">
      <c r="A41" s="114"/>
      <c r="B41" s="115" t="s">
        <v>47</v>
      </c>
      <c r="C41" s="41" t="s">
        <v>234</v>
      </c>
      <c r="D41" s="42"/>
      <c r="E41" s="43">
        <f>E42+E45+E49+E52+E55+E58</f>
        <v>724240</v>
      </c>
      <c r="F41" s="43">
        <f t="shared" ref="F41:G41" si="12">F42+F45+F49+F52+F55+F58</f>
        <v>717396.7</v>
      </c>
      <c r="G41" s="43">
        <f t="shared" si="12"/>
        <v>742732.4</v>
      </c>
    </row>
    <row r="42" spans="1:7" ht="30.1">
      <c r="A42" s="21"/>
      <c r="B42" s="12" t="s">
        <v>49</v>
      </c>
      <c r="C42" s="98"/>
      <c r="D42" s="98" t="s">
        <v>50</v>
      </c>
      <c r="E42" s="10">
        <f>E43+E44</f>
        <v>245453</v>
      </c>
      <c r="F42" s="10">
        <f t="shared" ref="F42:G42" si="13">F43+F44</f>
        <v>249337.7</v>
      </c>
      <c r="G42" s="10">
        <f t="shared" si="13"/>
        <v>258409.4</v>
      </c>
    </row>
    <row r="43" spans="1:7" ht="15.05">
      <c r="A43" s="21"/>
      <c r="B43" s="12" t="s">
        <v>51</v>
      </c>
      <c r="C43" s="98"/>
      <c r="D43" s="98" t="s">
        <v>52</v>
      </c>
      <c r="E43" s="10">
        <v>234871.4</v>
      </c>
      <c r="F43" s="10">
        <v>238509.2</v>
      </c>
      <c r="G43" s="10">
        <v>247225.3</v>
      </c>
    </row>
    <row r="44" spans="1:7" ht="15.05">
      <c r="A44" s="21"/>
      <c r="B44" s="12" t="s">
        <v>53</v>
      </c>
      <c r="C44" s="98"/>
      <c r="D44" s="98" t="s">
        <v>54</v>
      </c>
      <c r="E44" s="10">
        <v>10581.6</v>
      </c>
      <c r="F44" s="10">
        <v>10828.5</v>
      </c>
      <c r="G44" s="10">
        <v>11184.1</v>
      </c>
    </row>
    <row r="45" spans="1:7" ht="105.35">
      <c r="A45" s="21"/>
      <c r="B45" s="19" t="s">
        <v>55</v>
      </c>
      <c r="C45" s="98" t="s">
        <v>128</v>
      </c>
      <c r="D45" s="98"/>
      <c r="E45" s="10">
        <f>E46</f>
        <v>417521</v>
      </c>
      <c r="F45" s="10">
        <f t="shared" ref="F45:G45" si="14">F46</f>
        <v>417521</v>
      </c>
      <c r="G45" s="10">
        <f t="shared" si="14"/>
        <v>417521</v>
      </c>
    </row>
    <row r="46" spans="1:7" ht="30.1">
      <c r="A46" s="21"/>
      <c r="B46" s="12" t="s">
        <v>49</v>
      </c>
      <c r="C46" s="98"/>
      <c r="D46" s="98" t="s">
        <v>50</v>
      </c>
      <c r="E46" s="10">
        <f>E47+E48</f>
        <v>417521</v>
      </c>
      <c r="F46" s="10">
        <f>F47+F48</f>
        <v>417521</v>
      </c>
      <c r="G46" s="10">
        <f>G47+G48</f>
        <v>417521</v>
      </c>
    </row>
    <row r="47" spans="1:7" ht="15.05">
      <c r="A47" s="21"/>
      <c r="B47" s="12" t="s">
        <v>51</v>
      </c>
      <c r="C47" s="98"/>
      <c r="D47" s="98" t="s">
        <v>52</v>
      </c>
      <c r="E47" s="10">
        <v>399075.5</v>
      </c>
      <c r="F47" s="10">
        <v>399075.5</v>
      </c>
      <c r="G47" s="10">
        <v>399075.5</v>
      </c>
    </row>
    <row r="48" spans="1:7" ht="15.05">
      <c r="A48" s="21"/>
      <c r="B48" s="12" t="s">
        <v>53</v>
      </c>
      <c r="C48" s="98"/>
      <c r="D48" s="98" t="s">
        <v>54</v>
      </c>
      <c r="E48" s="10">
        <v>18445.5</v>
      </c>
      <c r="F48" s="10">
        <v>18445.5</v>
      </c>
      <c r="G48" s="10">
        <v>18445.5</v>
      </c>
    </row>
    <row r="49" spans="1:7" ht="90.3">
      <c r="A49" s="21"/>
      <c r="B49" s="19" t="s">
        <v>56</v>
      </c>
      <c r="C49" s="98" t="s">
        <v>129</v>
      </c>
      <c r="D49" s="98"/>
      <c r="E49" s="10">
        <f t="shared" ref="E49:G50" si="15">E50</f>
        <v>4335</v>
      </c>
      <c r="F49" s="10">
        <f t="shared" si="15"/>
        <v>4335</v>
      </c>
      <c r="G49" s="10">
        <f t="shared" si="15"/>
        <v>4335</v>
      </c>
    </row>
    <row r="50" spans="1:7" ht="30.1">
      <c r="A50" s="21"/>
      <c r="B50" s="12" t="s">
        <v>49</v>
      </c>
      <c r="C50" s="98"/>
      <c r="D50" s="98" t="s">
        <v>50</v>
      </c>
      <c r="E50" s="10">
        <f t="shared" si="15"/>
        <v>4335</v>
      </c>
      <c r="F50" s="10">
        <f t="shared" si="15"/>
        <v>4335</v>
      </c>
      <c r="G50" s="10">
        <f t="shared" si="15"/>
        <v>4335</v>
      </c>
    </row>
    <row r="51" spans="1:7" ht="15.05">
      <c r="A51" s="21"/>
      <c r="B51" s="12" t="s">
        <v>51</v>
      </c>
      <c r="C51" s="98"/>
      <c r="D51" s="98" t="s">
        <v>57</v>
      </c>
      <c r="E51" s="10">
        <v>4335</v>
      </c>
      <c r="F51" s="10">
        <v>4335</v>
      </c>
      <c r="G51" s="10">
        <v>4335</v>
      </c>
    </row>
    <row r="52" spans="1:7" ht="60.2">
      <c r="A52" s="21"/>
      <c r="B52" s="12" t="s">
        <v>84</v>
      </c>
      <c r="C52" s="98" t="s">
        <v>164</v>
      </c>
      <c r="D52" s="11"/>
      <c r="E52" s="10">
        <f t="shared" ref="E52:G53" si="16">E53</f>
        <v>37467</v>
      </c>
      <c r="F52" s="10">
        <f t="shared" si="16"/>
        <v>37467</v>
      </c>
      <c r="G52" s="10">
        <f t="shared" si="16"/>
        <v>37467</v>
      </c>
    </row>
    <row r="53" spans="1:7" ht="15.05">
      <c r="A53" s="21"/>
      <c r="B53" s="12" t="s">
        <v>38</v>
      </c>
      <c r="C53" s="98"/>
      <c r="D53" s="11">
        <v>300</v>
      </c>
      <c r="E53" s="10">
        <f t="shared" si="16"/>
        <v>37467</v>
      </c>
      <c r="F53" s="10">
        <f t="shared" si="16"/>
        <v>37467</v>
      </c>
      <c r="G53" s="10">
        <f t="shared" si="16"/>
        <v>37467</v>
      </c>
    </row>
    <row r="54" spans="1:7" ht="30.1">
      <c r="A54" s="21"/>
      <c r="B54" s="12" t="s">
        <v>40</v>
      </c>
      <c r="C54" s="98"/>
      <c r="D54" s="98" t="s">
        <v>41</v>
      </c>
      <c r="E54" s="10">
        <v>37467</v>
      </c>
      <c r="F54" s="10">
        <v>37467</v>
      </c>
      <c r="G54" s="10">
        <v>37467</v>
      </c>
    </row>
    <row r="55" spans="1:7" ht="30.1">
      <c r="A55" s="21"/>
      <c r="B55" s="12" t="s">
        <v>58</v>
      </c>
      <c r="C55" s="98" t="s">
        <v>130</v>
      </c>
      <c r="D55" s="11"/>
      <c r="E55" s="10">
        <f t="shared" ref="E55:G56" si="17">E56</f>
        <v>4464</v>
      </c>
      <c r="F55" s="10">
        <f t="shared" si="17"/>
        <v>8736</v>
      </c>
      <c r="G55" s="10">
        <f t="shared" si="17"/>
        <v>0</v>
      </c>
    </row>
    <row r="56" spans="1:7" ht="30.1">
      <c r="A56" s="21"/>
      <c r="B56" s="12" t="s">
        <v>59</v>
      </c>
      <c r="C56" s="98"/>
      <c r="D56" s="98" t="s">
        <v>60</v>
      </c>
      <c r="E56" s="10">
        <f t="shared" si="17"/>
        <v>4464</v>
      </c>
      <c r="F56" s="10">
        <f t="shared" si="17"/>
        <v>8736</v>
      </c>
      <c r="G56" s="10">
        <f t="shared" si="17"/>
        <v>0</v>
      </c>
    </row>
    <row r="57" spans="1:7" ht="15.05">
      <c r="A57" s="21"/>
      <c r="B57" s="12" t="s">
        <v>61</v>
      </c>
      <c r="C57" s="98"/>
      <c r="D57" s="11">
        <v>410</v>
      </c>
      <c r="E57" s="10">
        <v>4464</v>
      </c>
      <c r="F57" s="10">
        <v>8736</v>
      </c>
      <c r="G57" s="10">
        <v>0</v>
      </c>
    </row>
    <row r="58" spans="1:7" ht="15.05">
      <c r="A58" s="21"/>
      <c r="B58" s="12" t="s">
        <v>62</v>
      </c>
      <c r="C58" s="98" t="s">
        <v>131</v>
      </c>
      <c r="D58" s="11"/>
      <c r="E58" s="10">
        <f t="shared" ref="E58:G59" si="18">E59</f>
        <v>15000</v>
      </c>
      <c r="F58" s="10">
        <f t="shared" si="18"/>
        <v>0</v>
      </c>
      <c r="G58" s="10">
        <f t="shared" si="18"/>
        <v>25000</v>
      </c>
    </row>
    <row r="59" spans="1:7" ht="30.1">
      <c r="A59" s="21"/>
      <c r="B59" s="12" t="s">
        <v>59</v>
      </c>
      <c r="C59" s="98"/>
      <c r="D59" s="98" t="s">
        <v>60</v>
      </c>
      <c r="E59" s="10">
        <f t="shared" si="18"/>
        <v>15000</v>
      </c>
      <c r="F59" s="10">
        <f t="shared" si="18"/>
        <v>0</v>
      </c>
      <c r="G59" s="10">
        <f t="shared" si="18"/>
        <v>25000</v>
      </c>
    </row>
    <row r="60" spans="1:7" ht="15.05">
      <c r="A60" s="21"/>
      <c r="B60" s="12" t="s">
        <v>61</v>
      </c>
      <c r="C60" s="98"/>
      <c r="D60" s="11">
        <v>410</v>
      </c>
      <c r="E60" s="10">
        <v>15000</v>
      </c>
      <c r="F60" s="10">
        <v>0</v>
      </c>
      <c r="G60" s="10">
        <v>25000</v>
      </c>
    </row>
    <row r="61" spans="1:7" ht="15.05">
      <c r="A61" s="21"/>
      <c r="B61" s="44" t="s">
        <v>63</v>
      </c>
      <c r="C61" s="41" t="s">
        <v>132</v>
      </c>
      <c r="D61" s="41"/>
      <c r="E61" s="45">
        <f>E62+E64+E67+E73+E76+E80+E83+E86+E92</f>
        <v>775104.1</v>
      </c>
      <c r="F61" s="45">
        <f t="shared" ref="F61:G61" si="19">F62+F64+F67+F73+F76+F80+F83+F86+F92</f>
        <v>770101.8</v>
      </c>
      <c r="G61" s="45">
        <f t="shared" si="19"/>
        <v>786060.60000000009</v>
      </c>
    </row>
    <row r="62" spans="1:7" ht="30.1">
      <c r="A62" s="21"/>
      <c r="B62" s="8" t="s">
        <v>20</v>
      </c>
      <c r="C62" s="98"/>
      <c r="D62" s="9" t="s">
        <v>23</v>
      </c>
      <c r="E62" s="16">
        <f>E63</f>
        <v>24704.6</v>
      </c>
      <c r="F62" s="10">
        <f>F63</f>
        <v>25624.2</v>
      </c>
      <c r="G62" s="10">
        <f>G63</f>
        <v>23624.2</v>
      </c>
    </row>
    <row r="63" spans="1:7" ht="30.1">
      <c r="A63" s="21"/>
      <c r="B63" s="8" t="s">
        <v>21</v>
      </c>
      <c r="C63" s="98"/>
      <c r="D63" s="9" t="s">
        <v>22</v>
      </c>
      <c r="E63" s="16">
        <v>24704.6</v>
      </c>
      <c r="F63" s="10">
        <v>25624.2</v>
      </c>
      <c r="G63" s="10">
        <v>23624.2</v>
      </c>
    </row>
    <row r="64" spans="1:7" ht="30.1">
      <c r="A64" s="21"/>
      <c r="B64" s="12" t="s">
        <v>49</v>
      </c>
      <c r="C64" s="98"/>
      <c r="D64" s="98" t="s">
        <v>50</v>
      </c>
      <c r="E64" s="16">
        <f>E65+E66</f>
        <v>89318.5</v>
      </c>
      <c r="F64" s="10">
        <f>F65+F66</f>
        <v>83672.600000000006</v>
      </c>
      <c r="G64" s="10">
        <f>G65+G66</f>
        <v>101015.1</v>
      </c>
    </row>
    <row r="65" spans="1:7" ht="15.05">
      <c r="A65" s="21"/>
      <c r="B65" s="12" t="s">
        <v>51</v>
      </c>
      <c r="C65" s="98"/>
      <c r="D65" s="98" t="s">
        <v>52</v>
      </c>
      <c r="E65" s="16">
        <v>84757.4</v>
      </c>
      <c r="F65" s="10">
        <v>78834.600000000006</v>
      </c>
      <c r="G65" s="10">
        <v>95786</v>
      </c>
    </row>
    <row r="66" spans="1:7" ht="15.05">
      <c r="A66" s="21"/>
      <c r="B66" s="12" t="s">
        <v>53</v>
      </c>
      <c r="C66" s="98"/>
      <c r="D66" s="98" t="s">
        <v>54</v>
      </c>
      <c r="E66" s="16">
        <v>4561.1000000000004</v>
      </c>
      <c r="F66" s="10">
        <v>4838</v>
      </c>
      <c r="G66" s="10">
        <v>5229.1000000000004</v>
      </c>
    </row>
    <row r="67" spans="1:7" ht="180.55">
      <c r="A67" s="21"/>
      <c r="B67" s="19" t="s">
        <v>64</v>
      </c>
      <c r="C67" s="98" t="s">
        <v>133</v>
      </c>
      <c r="D67" s="98"/>
      <c r="E67" s="16">
        <f>E68+E70</f>
        <v>608453</v>
      </c>
      <c r="F67" s="16">
        <f t="shared" ref="F67:G67" si="20">F68+F70</f>
        <v>608453</v>
      </c>
      <c r="G67" s="16">
        <f t="shared" si="20"/>
        <v>608453</v>
      </c>
    </row>
    <row r="68" spans="1:7" ht="60.2">
      <c r="A68" s="21"/>
      <c r="B68" s="8" t="s">
        <v>18</v>
      </c>
      <c r="C68" s="9"/>
      <c r="D68" s="9" t="s">
        <v>16</v>
      </c>
      <c r="E68" s="10">
        <f>E69</f>
        <v>61900.9</v>
      </c>
      <c r="F68" s="10">
        <f>F69</f>
        <v>61900.9</v>
      </c>
      <c r="G68" s="10">
        <f>G69</f>
        <v>61900.9</v>
      </c>
    </row>
    <row r="69" spans="1:7" ht="15.05">
      <c r="A69" s="21"/>
      <c r="B69" s="12" t="s">
        <v>65</v>
      </c>
      <c r="C69" s="98"/>
      <c r="D69" s="98" t="s">
        <v>72</v>
      </c>
      <c r="E69" s="20">
        <v>61900.9</v>
      </c>
      <c r="F69" s="10">
        <v>61900.9</v>
      </c>
      <c r="G69" s="10">
        <v>61900.9</v>
      </c>
    </row>
    <row r="70" spans="1:7" ht="30.1">
      <c r="A70" s="21"/>
      <c r="B70" s="12" t="s">
        <v>49</v>
      </c>
      <c r="C70" s="98"/>
      <c r="D70" s="98" t="s">
        <v>50</v>
      </c>
      <c r="E70" s="20">
        <f>E71+E72</f>
        <v>546552.1</v>
      </c>
      <c r="F70" s="20">
        <f t="shared" ref="F70:G70" si="21">F71+F72</f>
        <v>546552.1</v>
      </c>
      <c r="G70" s="20">
        <f t="shared" si="21"/>
        <v>546552.1</v>
      </c>
    </row>
    <row r="71" spans="1:7" ht="15.05">
      <c r="A71" s="21"/>
      <c r="B71" s="12" t="s">
        <v>51</v>
      </c>
      <c r="C71" s="98"/>
      <c r="D71" s="98" t="s">
        <v>52</v>
      </c>
      <c r="E71" s="10">
        <v>510097.5</v>
      </c>
      <c r="F71" s="10">
        <v>510097.5</v>
      </c>
      <c r="G71" s="10">
        <v>510097.5</v>
      </c>
    </row>
    <row r="72" spans="1:7" ht="15.05">
      <c r="A72" s="21"/>
      <c r="B72" s="12" t="s">
        <v>53</v>
      </c>
      <c r="C72" s="98"/>
      <c r="D72" s="98" t="s">
        <v>54</v>
      </c>
      <c r="E72" s="10">
        <v>36454.6</v>
      </c>
      <c r="F72" s="10">
        <v>36454.6</v>
      </c>
      <c r="G72" s="10">
        <v>36454.6</v>
      </c>
    </row>
    <row r="73" spans="1:7" ht="150.44999999999999">
      <c r="A73" s="21"/>
      <c r="B73" s="19" t="s">
        <v>66</v>
      </c>
      <c r="C73" s="98" t="s">
        <v>134</v>
      </c>
      <c r="D73" s="98"/>
      <c r="E73" s="24">
        <f t="shared" ref="E73:G74" si="22">E74</f>
        <v>5665</v>
      </c>
      <c r="F73" s="20">
        <f t="shared" si="22"/>
        <v>5665</v>
      </c>
      <c r="G73" s="20">
        <f t="shared" si="22"/>
        <v>5665</v>
      </c>
    </row>
    <row r="74" spans="1:7" ht="30.1">
      <c r="A74" s="21"/>
      <c r="B74" s="12" t="s">
        <v>49</v>
      </c>
      <c r="C74" s="98"/>
      <c r="D74" s="98" t="s">
        <v>50</v>
      </c>
      <c r="E74" s="24">
        <f t="shared" si="22"/>
        <v>5665</v>
      </c>
      <c r="F74" s="20">
        <f t="shared" si="22"/>
        <v>5665</v>
      </c>
      <c r="G74" s="20">
        <f t="shared" si="22"/>
        <v>5665</v>
      </c>
    </row>
    <row r="75" spans="1:7" ht="15.05">
      <c r="A75" s="21"/>
      <c r="B75" s="12" t="s">
        <v>53</v>
      </c>
      <c r="C75" s="98"/>
      <c r="D75" s="98" t="s">
        <v>54</v>
      </c>
      <c r="E75" s="16">
        <v>5665</v>
      </c>
      <c r="F75" s="10">
        <v>5665</v>
      </c>
      <c r="G75" s="10">
        <v>5665</v>
      </c>
    </row>
    <row r="76" spans="1:7" ht="90.3">
      <c r="A76" s="21"/>
      <c r="B76" s="19" t="s">
        <v>67</v>
      </c>
      <c r="C76" s="98" t="s">
        <v>135</v>
      </c>
      <c r="D76" s="98"/>
      <c r="E76" s="24">
        <f>E77</f>
        <v>29570</v>
      </c>
      <c r="F76" s="24">
        <f t="shared" ref="F76:G76" si="23">F77</f>
        <v>29570</v>
      </c>
      <c r="G76" s="24">
        <f t="shared" si="23"/>
        <v>29570</v>
      </c>
    </row>
    <row r="77" spans="1:7" ht="30.1">
      <c r="A77" s="21"/>
      <c r="B77" s="12" t="s">
        <v>49</v>
      </c>
      <c r="C77" s="98"/>
      <c r="D77" s="98" t="s">
        <v>50</v>
      </c>
      <c r="E77" s="24">
        <f>E78+E79</f>
        <v>29570</v>
      </c>
      <c r="F77" s="20">
        <f>F78+F79</f>
        <v>29570</v>
      </c>
      <c r="G77" s="20">
        <f>G78+G79</f>
        <v>29570</v>
      </c>
    </row>
    <row r="78" spans="1:7" ht="15.05">
      <c r="A78" s="21"/>
      <c r="B78" s="12" t="s">
        <v>51</v>
      </c>
      <c r="C78" s="98"/>
      <c r="D78" s="98" t="s">
        <v>52</v>
      </c>
      <c r="E78" s="16">
        <v>27786.1</v>
      </c>
      <c r="F78" s="10">
        <v>27786.1</v>
      </c>
      <c r="G78" s="10">
        <v>27786.1</v>
      </c>
    </row>
    <row r="79" spans="1:7" ht="15.05">
      <c r="A79" s="21"/>
      <c r="B79" s="12" t="s">
        <v>53</v>
      </c>
      <c r="C79" s="98"/>
      <c r="D79" s="98" t="s">
        <v>54</v>
      </c>
      <c r="E79" s="16">
        <v>1783.9</v>
      </c>
      <c r="F79" s="10">
        <v>1783.9</v>
      </c>
      <c r="G79" s="10">
        <v>1783.9</v>
      </c>
    </row>
    <row r="80" spans="1:7" ht="60.2">
      <c r="A80" s="21"/>
      <c r="B80" s="12" t="s">
        <v>68</v>
      </c>
      <c r="C80" s="98" t="s">
        <v>136</v>
      </c>
      <c r="D80" s="98"/>
      <c r="E80" s="24">
        <f t="shared" ref="E80:G81" si="24">E81</f>
        <v>397</v>
      </c>
      <c r="F80" s="20">
        <f t="shared" si="24"/>
        <v>427</v>
      </c>
      <c r="G80" s="20">
        <f t="shared" si="24"/>
        <v>460</v>
      </c>
    </row>
    <row r="81" spans="1:7" ht="15.05">
      <c r="A81" s="21"/>
      <c r="B81" s="12" t="s">
        <v>38</v>
      </c>
      <c r="C81" s="98"/>
      <c r="D81" s="11">
        <v>300</v>
      </c>
      <c r="E81" s="20">
        <f t="shared" si="24"/>
        <v>397</v>
      </c>
      <c r="F81" s="20">
        <f t="shared" si="24"/>
        <v>427</v>
      </c>
      <c r="G81" s="20">
        <f t="shared" si="24"/>
        <v>460</v>
      </c>
    </row>
    <row r="82" spans="1:7" ht="30.1">
      <c r="A82" s="21"/>
      <c r="B82" s="12" t="s">
        <v>40</v>
      </c>
      <c r="C82" s="11"/>
      <c r="D82" s="98" t="s">
        <v>41</v>
      </c>
      <c r="E82" s="10">
        <v>397</v>
      </c>
      <c r="F82" s="10">
        <v>427</v>
      </c>
      <c r="G82" s="10">
        <v>460</v>
      </c>
    </row>
    <row r="83" spans="1:7" ht="75.25">
      <c r="A83" s="21"/>
      <c r="B83" s="12" t="s">
        <v>70</v>
      </c>
      <c r="C83" s="98" t="s">
        <v>137</v>
      </c>
      <c r="D83" s="11"/>
      <c r="E83" s="24">
        <f t="shared" ref="E83:G84" si="25">E84</f>
        <v>7086</v>
      </c>
      <c r="F83" s="20">
        <f t="shared" si="25"/>
        <v>7180</v>
      </c>
      <c r="G83" s="20">
        <f t="shared" si="25"/>
        <v>6741</v>
      </c>
    </row>
    <row r="84" spans="1:7" ht="30.1">
      <c r="A84" s="21"/>
      <c r="B84" s="12" t="s">
        <v>20</v>
      </c>
      <c r="C84" s="98"/>
      <c r="D84" s="98" t="s">
        <v>23</v>
      </c>
      <c r="E84" s="24">
        <f t="shared" si="25"/>
        <v>7086</v>
      </c>
      <c r="F84" s="20">
        <f t="shared" si="25"/>
        <v>7180</v>
      </c>
      <c r="G84" s="20">
        <f t="shared" si="25"/>
        <v>6741</v>
      </c>
    </row>
    <row r="85" spans="1:7" ht="30.1">
      <c r="A85" s="21"/>
      <c r="B85" s="12" t="s">
        <v>21</v>
      </c>
      <c r="C85" s="98"/>
      <c r="D85" s="98" t="s">
        <v>22</v>
      </c>
      <c r="E85" s="16">
        <v>7086</v>
      </c>
      <c r="F85" s="10">
        <v>7180</v>
      </c>
      <c r="G85" s="10">
        <v>6741</v>
      </c>
    </row>
    <row r="86" spans="1:7" ht="45.15">
      <c r="A86" s="21"/>
      <c r="B86" s="12" t="s">
        <v>71</v>
      </c>
      <c r="C86" s="98" t="s">
        <v>138</v>
      </c>
      <c r="D86" s="98"/>
      <c r="E86" s="24">
        <f>E87+E89</f>
        <v>6810</v>
      </c>
      <c r="F86" s="20">
        <f>F87+F89</f>
        <v>6810</v>
      </c>
      <c r="G86" s="20">
        <f>G87+G89</f>
        <v>6810</v>
      </c>
    </row>
    <row r="87" spans="1:7" ht="60.2">
      <c r="A87" s="21"/>
      <c r="B87" s="12" t="s">
        <v>18</v>
      </c>
      <c r="C87" s="98"/>
      <c r="D87" s="98" t="s">
        <v>16</v>
      </c>
      <c r="E87" s="24">
        <f>E88</f>
        <v>243.5</v>
      </c>
      <c r="F87" s="20">
        <f>F88</f>
        <v>243.5</v>
      </c>
      <c r="G87" s="20">
        <f>G88</f>
        <v>243.5</v>
      </c>
    </row>
    <row r="88" spans="1:7" ht="15.05">
      <c r="A88" s="21"/>
      <c r="B88" s="12" t="s">
        <v>65</v>
      </c>
      <c r="C88" s="98"/>
      <c r="D88" s="98" t="s">
        <v>72</v>
      </c>
      <c r="E88" s="16">
        <v>243.5</v>
      </c>
      <c r="F88" s="10">
        <v>243.5</v>
      </c>
      <c r="G88" s="10">
        <v>243.5</v>
      </c>
    </row>
    <row r="89" spans="1:7" ht="30.1">
      <c r="A89" s="21"/>
      <c r="B89" s="12" t="s">
        <v>49</v>
      </c>
      <c r="C89" s="98"/>
      <c r="D89" s="98" t="s">
        <v>50</v>
      </c>
      <c r="E89" s="24">
        <f>E90+E91</f>
        <v>6566.5</v>
      </c>
      <c r="F89" s="20">
        <f>F90+F91</f>
        <v>6566.5</v>
      </c>
      <c r="G89" s="20">
        <f>G90+G91</f>
        <v>6566.5</v>
      </c>
    </row>
    <row r="90" spans="1:7" ht="15.05">
      <c r="A90" s="21"/>
      <c r="B90" s="12" t="s">
        <v>51</v>
      </c>
      <c r="C90" s="98"/>
      <c r="D90" s="98" t="s">
        <v>52</v>
      </c>
      <c r="E90" s="24">
        <v>6178.4</v>
      </c>
      <c r="F90" s="10">
        <v>6178.4</v>
      </c>
      <c r="G90" s="10">
        <v>6178.4</v>
      </c>
    </row>
    <row r="91" spans="1:7" ht="15.05">
      <c r="A91" s="21"/>
      <c r="B91" s="12" t="s">
        <v>53</v>
      </c>
      <c r="C91" s="98"/>
      <c r="D91" s="98" t="s">
        <v>54</v>
      </c>
      <c r="E91" s="24">
        <v>388.1</v>
      </c>
      <c r="F91" s="10">
        <v>388.1</v>
      </c>
      <c r="G91" s="10">
        <v>388.1</v>
      </c>
    </row>
    <row r="92" spans="1:7" ht="15.05">
      <c r="A92" s="21"/>
      <c r="B92" s="12" t="s">
        <v>73</v>
      </c>
      <c r="C92" s="98" t="s">
        <v>139</v>
      </c>
      <c r="D92" s="11"/>
      <c r="E92" s="24">
        <f t="shared" ref="E92:G93" si="26">E93</f>
        <v>3100</v>
      </c>
      <c r="F92" s="20">
        <f t="shared" si="26"/>
        <v>2700</v>
      </c>
      <c r="G92" s="20">
        <f t="shared" si="26"/>
        <v>3722.3</v>
      </c>
    </row>
    <row r="93" spans="1:7" ht="30.1">
      <c r="A93" s="21"/>
      <c r="B93" s="12" t="s">
        <v>59</v>
      </c>
      <c r="C93" s="98"/>
      <c r="D93" s="98" t="s">
        <v>60</v>
      </c>
      <c r="E93" s="24">
        <f t="shared" si="26"/>
        <v>3100</v>
      </c>
      <c r="F93" s="20">
        <f t="shared" si="26"/>
        <v>2700</v>
      </c>
      <c r="G93" s="20">
        <f t="shared" si="26"/>
        <v>3722.3</v>
      </c>
    </row>
    <row r="94" spans="1:7" ht="15.05">
      <c r="A94" s="21"/>
      <c r="B94" s="12" t="s">
        <v>61</v>
      </c>
      <c r="C94" s="98"/>
      <c r="D94" s="11">
        <v>410</v>
      </c>
      <c r="E94" s="24">
        <v>3100</v>
      </c>
      <c r="F94" s="10">
        <v>2700</v>
      </c>
      <c r="G94" s="10">
        <v>3722.3</v>
      </c>
    </row>
    <row r="95" spans="1:7" ht="60.2">
      <c r="A95" s="21"/>
      <c r="B95" s="44" t="s">
        <v>90</v>
      </c>
      <c r="C95" s="47" t="s">
        <v>235</v>
      </c>
      <c r="D95" s="41"/>
      <c r="E95" s="47">
        <f t="shared" ref="E95:G96" si="27">E96</f>
        <v>393.6</v>
      </c>
      <c r="F95" s="47">
        <f t="shared" si="27"/>
        <v>245.5</v>
      </c>
      <c r="G95" s="47">
        <f t="shared" si="27"/>
        <v>254.7</v>
      </c>
    </row>
    <row r="96" spans="1:7" ht="30.1">
      <c r="A96" s="21"/>
      <c r="B96" s="12" t="s">
        <v>49</v>
      </c>
      <c r="C96" s="98"/>
      <c r="D96" s="98" t="s">
        <v>50</v>
      </c>
      <c r="E96" s="10">
        <f t="shared" si="27"/>
        <v>393.6</v>
      </c>
      <c r="F96" s="10">
        <f t="shared" si="27"/>
        <v>245.5</v>
      </c>
      <c r="G96" s="10">
        <f t="shared" si="27"/>
        <v>254.7</v>
      </c>
    </row>
    <row r="97" spans="1:7" ht="15.05">
      <c r="A97" s="21"/>
      <c r="B97" s="12" t="s">
        <v>51</v>
      </c>
      <c r="C97" s="98"/>
      <c r="D97" s="98" t="s">
        <v>52</v>
      </c>
      <c r="E97" s="10">
        <v>393.6</v>
      </c>
      <c r="F97" s="10">
        <v>245.5</v>
      </c>
      <c r="G97" s="10">
        <v>254.7</v>
      </c>
    </row>
    <row r="98" spans="1:7" ht="30.1">
      <c r="A98" s="21"/>
      <c r="B98" s="44" t="s">
        <v>142</v>
      </c>
      <c r="C98" s="41" t="s">
        <v>182</v>
      </c>
      <c r="D98" s="48"/>
      <c r="E98" s="49">
        <f>E99+E101+E103</f>
        <v>73460</v>
      </c>
      <c r="F98" s="49">
        <f t="shared" ref="F98:G98" si="28">F99+F101+F103</f>
        <v>75902.7</v>
      </c>
      <c r="G98" s="49">
        <f t="shared" si="28"/>
        <v>75719</v>
      </c>
    </row>
    <row r="99" spans="1:7" ht="30.1">
      <c r="A99" s="21"/>
      <c r="B99" s="12" t="s">
        <v>20</v>
      </c>
      <c r="C99" s="98"/>
      <c r="D99" s="98" t="s">
        <v>23</v>
      </c>
      <c r="E99" s="20">
        <f>E100</f>
        <v>75</v>
      </c>
      <c r="F99" s="20">
        <f>F100</f>
        <v>80</v>
      </c>
      <c r="G99" s="20">
        <f>G100</f>
        <v>85</v>
      </c>
    </row>
    <row r="100" spans="1:7" ht="30.1">
      <c r="A100" s="21"/>
      <c r="B100" s="12" t="s">
        <v>21</v>
      </c>
      <c r="C100" s="98"/>
      <c r="D100" s="98" t="s">
        <v>22</v>
      </c>
      <c r="E100" s="20">
        <v>75</v>
      </c>
      <c r="F100" s="10">
        <v>80</v>
      </c>
      <c r="G100" s="10">
        <v>85</v>
      </c>
    </row>
    <row r="101" spans="1:7" ht="30.1">
      <c r="A101" s="21"/>
      <c r="B101" s="12" t="s">
        <v>49</v>
      </c>
      <c r="C101" s="98"/>
      <c r="D101" s="98" t="s">
        <v>50</v>
      </c>
      <c r="E101" s="20">
        <f>E102</f>
        <v>67961</v>
      </c>
      <c r="F101" s="20">
        <f>F102</f>
        <v>70065.7</v>
      </c>
      <c r="G101" s="20">
        <f>G102</f>
        <v>69524</v>
      </c>
    </row>
    <row r="102" spans="1:7" ht="15.05">
      <c r="A102" s="21"/>
      <c r="B102" s="12" t="s">
        <v>53</v>
      </c>
      <c r="C102" s="98"/>
      <c r="D102" s="98" t="s">
        <v>54</v>
      </c>
      <c r="E102" s="20">
        <v>67961</v>
      </c>
      <c r="F102" s="10">
        <v>70065.7</v>
      </c>
      <c r="G102" s="10">
        <v>69524</v>
      </c>
    </row>
    <row r="103" spans="1:7" ht="30.1">
      <c r="A103" s="21"/>
      <c r="B103" s="12" t="s">
        <v>74</v>
      </c>
      <c r="C103" s="14" t="s">
        <v>180</v>
      </c>
      <c r="D103" s="11"/>
      <c r="E103" s="20">
        <f>E104+E106+E108</f>
        <v>5424</v>
      </c>
      <c r="F103" s="20">
        <f t="shared" ref="F103:G103" si="29">F104+F106+F108</f>
        <v>5757</v>
      </c>
      <c r="G103" s="20">
        <f t="shared" si="29"/>
        <v>6110</v>
      </c>
    </row>
    <row r="104" spans="1:7" ht="30.1">
      <c r="A104" s="21"/>
      <c r="B104" s="12" t="s">
        <v>20</v>
      </c>
      <c r="C104" s="23"/>
      <c r="D104" s="98" t="s">
        <v>23</v>
      </c>
      <c r="E104" s="20">
        <f>E105</f>
        <v>1753.5</v>
      </c>
      <c r="F104" s="20">
        <f>F105</f>
        <v>1858.5</v>
      </c>
      <c r="G104" s="20">
        <f>G105</f>
        <v>1968.5</v>
      </c>
    </row>
    <row r="105" spans="1:7" ht="30.1">
      <c r="A105" s="21"/>
      <c r="B105" s="12" t="s">
        <v>21</v>
      </c>
      <c r="C105" s="98"/>
      <c r="D105" s="98" t="s">
        <v>22</v>
      </c>
      <c r="E105" s="10">
        <v>1753.5</v>
      </c>
      <c r="F105" s="10">
        <v>1858.5</v>
      </c>
      <c r="G105" s="10">
        <v>1968.5</v>
      </c>
    </row>
    <row r="106" spans="1:7" ht="15.05">
      <c r="A106" s="21"/>
      <c r="B106" s="12" t="s">
        <v>38</v>
      </c>
      <c r="C106" s="11"/>
      <c r="D106" s="98" t="s">
        <v>39</v>
      </c>
      <c r="E106" s="20">
        <f>E107</f>
        <v>541</v>
      </c>
      <c r="F106" s="20">
        <f>F107</f>
        <v>541</v>
      </c>
      <c r="G106" s="20">
        <f>G107</f>
        <v>541</v>
      </c>
    </row>
    <row r="107" spans="1:7" ht="30.1">
      <c r="A107" s="21"/>
      <c r="B107" s="12" t="s">
        <v>40</v>
      </c>
      <c r="C107" s="98"/>
      <c r="D107" s="98" t="s">
        <v>41</v>
      </c>
      <c r="E107" s="10">
        <v>541</v>
      </c>
      <c r="F107" s="10">
        <v>541</v>
      </c>
      <c r="G107" s="10">
        <v>541</v>
      </c>
    </row>
    <row r="108" spans="1:7" ht="30.1">
      <c r="A108" s="21"/>
      <c r="B108" s="12" t="s">
        <v>49</v>
      </c>
      <c r="C108" s="9"/>
      <c r="D108" s="98" t="s">
        <v>50</v>
      </c>
      <c r="E108" s="59">
        <f>E109</f>
        <v>3129.5</v>
      </c>
      <c r="F108" s="20">
        <f>F109</f>
        <v>3357.5</v>
      </c>
      <c r="G108" s="20">
        <f>G109</f>
        <v>3600.5</v>
      </c>
    </row>
    <row r="109" spans="1:7" ht="15.05">
      <c r="A109" s="21"/>
      <c r="B109" s="12" t="s">
        <v>51</v>
      </c>
      <c r="C109" s="98"/>
      <c r="D109" s="98" t="s">
        <v>52</v>
      </c>
      <c r="E109" s="59">
        <v>3129.5</v>
      </c>
      <c r="F109" s="10">
        <v>3357.5</v>
      </c>
      <c r="G109" s="10">
        <v>3600.5</v>
      </c>
    </row>
    <row r="110" spans="1:7" ht="30.1">
      <c r="A110" s="26" t="s">
        <v>179</v>
      </c>
      <c r="B110" s="116" t="s">
        <v>89</v>
      </c>
      <c r="C110" s="117" t="s">
        <v>147</v>
      </c>
      <c r="D110" s="51"/>
      <c r="E110" s="53">
        <f>E111+E112</f>
        <v>5504</v>
      </c>
      <c r="F110" s="53">
        <f t="shared" ref="F110:G110" si="30">F111+F112</f>
        <v>3990</v>
      </c>
      <c r="G110" s="53">
        <f t="shared" si="30"/>
        <v>18433</v>
      </c>
    </row>
    <row r="111" spans="1:7" ht="60.2">
      <c r="A111" s="21"/>
      <c r="B111" s="118" t="s">
        <v>18</v>
      </c>
      <c r="C111" s="14"/>
      <c r="D111" s="15" t="s">
        <v>16</v>
      </c>
      <c r="E111" s="119">
        <v>270</v>
      </c>
      <c r="F111" s="119">
        <v>270</v>
      </c>
      <c r="G111" s="119">
        <v>270</v>
      </c>
    </row>
    <row r="112" spans="1:7" ht="30.1">
      <c r="A112" s="21"/>
      <c r="B112" s="13" t="s">
        <v>49</v>
      </c>
      <c r="C112" s="14"/>
      <c r="D112" s="15" t="s">
        <v>50</v>
      </c>
      <c r="E112" s="119">
        <v>5234</v>
      </c>
      <c r="F112" s="119">
        <v>3720</v>
      </c>
      <c r="G112" s="119">
        <v>18163</v>
      </c>
    </row>
    <row r="113" spans="1:7" ht="30.1">
      <c r="A113" s="26" t="s">
        <v>183</v>
      </c>
      <c r="B113" s="25" t="s">
        <v>92</v>
      </c>
      <c r="C113" s="32" t="s">
        <v>140</v>
      </c>
      <c r="D113" s="33"/>
      <c r="E113" s="34">
        <f>E114+E116+E118</f>
        <v>161123</v>
      </c>
      <c r="F113" s="34">
        <f t="shared" ref="F113:G113" si="31">F114+F116+F118</f>
        <v>176197</v>
      </c>
      <c r="G113" s="34">
        <f t="shared" si="31"/>
        <v>182203</v>
      </c>
    </row>
    <row r="114" spans="1:7" ht="60.2">
      <c r="A114" s="21"/>
      <c r="B114" s="8" t="s">
        <v>18</v>
      </c>
      <c r="C114" s="98"/>
      <c r="D114" s="98" t="s">
        <v>16</v>
      </c>
      <c r="E114" s="16">
        <f>E115</f>
        <v>2209</v>
      </c>
      <c r="F114" s="10">
        <f>F115</f>
        <v>2210.6</v>
      </c>
      <c r="G114" s="10">
        <f>G115</f>
        <v>2212.1999999999998</v>
      </c>
    </row>
    <row r="115" spans="1:7" ht="15.05">
      <c r="A115" s="21"/>
      <c r="B115" s="12" t="s">
        <v>65</v>
      </c>
      <c r="C115" s="98"/>
      <c r="D115" s="98" t="s">
        <v>72</v>
      </c>
      <c r="E115" s="16">
        <v>2209</v>
      </c>
      <c r="F115" s="10">
        <v>2210.6</v>
      </c>
      <c r="G115" s="10">
        <v>2212.1999999999998</v>
      </c>
    </row>
    <row r="116" spans="1:7" ht="30.1">
      <c r="A116" s="21"/>
      <c r="B116" s="8" t="s">
        <v>20</v>
      </c>
      <c r="C116" s="98"/>
      <c r="D116" s="98" t="s">
        <v>23</v>
      </c>
      <c r="E116" s="16">
        <f>E117</f>
        <v>10</v>
      </c>
      <c r="F116" s="10">
        <f>F117</f>
        <v>10.4</v>
      </c>
      <c r="G116" s="10">
        <f>G117</f>
        <v>10.8</v>
      </c>
    </row>
    <row r="117" spans="1:7" ht="30.1">
      <c r="A117" s="21"/>
      <c r="B117" s="8" t="s">
        <v>21</v>
      </c>
      <c r="C117" s="98"/>
      <c r="D117" s="98" t="s">
        <v>22</v>
      </c>
      <c r="E117" s="16">
        <v>10</v>
      </c>
      <c r="F117" s="10">
        <v>10.4</v>
      </c>
      <c r="G117" s="10">
        <v>10.8</v>
      </c>
    </row>
    <row r="118" spans="1:7" ht="30.1">
      <c r="A118" s="21"/>
      <c r="B118" s="12" t="s">
        <v>49</v>
      </c>
      <c r="C118" s="98"/>
      <c r="D118" s="11">
        <v>600</v>
      </c>
      <c r="E118" s="16">
        <f>E119</f>
        <v>158904</v>
      </c>
      <c r="F118" s="10">
        <f>F119</f>
        <v>173976</v>
      </c>
      <c r="G118" s="10">
        <f>G119</f>
        <v>179980</v>
      </c>
    </row>
    <row r="119" spans="1:7" ht="15.05">
      <c r="A119" s="21"/>
      <c r="B119" s="12" t="s">
        <v>51</v>
      </c>
      <c r="C119" s="98"/>
      <c r="D119" s="98" t="s">
        <v>52</v>
      </c>
      <c r="E119" s="10">
        <v>158904</v>
      </c>
      <c r="F119" s="10">
        <v>173976</v>
      </c>
      <c r="G119" s="10">
        <v>179980</v>
      </c>
    </row>
    <row r="120" spans="1:7" ht="45.15">
      <c r="A120" s="26" t="s">
        <v>190</v>
      </c>
      <c r="B120" s="120" t="s">
        <v>33</v>
      </c>
      <c r="C120" s="121" t="s">
        <v>107</v>
      </c>
      <c r="D120" s="121"/>
      <c r="E120" s="53">
        <f>SUM(E121+E138)</f>
        <v>78958.289999999994</v>
      </c>
      <c r="F120" s="53">
        <f t="shared" ref="F120:G120" si="32">SUM(F121+F138)</f>
        <v>82222.510000000009</v>
      </c>
      <c r="G120" s="53">
        <f t="shared" si="32"/>
        <v>90258.89</v>
      </c>
    </row>
    <row r="121" spans="1:7" ht="45.15">
      <c r="A121" s="21"/>
      <c r="B121" s="115" t="s">
        <v>184</v>
      </c>
      <c r="C121" s="47" t="s">
        <v>108</v>
      </c>
      <c r="D121" s="122"/>
      <c r="E121" s="113">
        <f>E122</f>
        <v>77158.289999999994</v>
      </c>
      <c r="F121" s="113">
        <f t="shared" ref="F121:G121" si="33">F122</f>
        <v>80322.510000000009</v>
      </c>
      <c r="G121" s="113">
        <f t="shared" si="33"/>
        <v>88258.89</v>
      </c>
    </row>
    <row r="122" spans="1:7" ht="45.15">
      <c r="A122" s="21"/>
      <c r="B122" s="118" t="s">
        <v>184</v>
      </c>
      <c r="C122" s="14" t="s">
        <v>108</v>
      </c>
      <c r="D122" s="15"/>
      <c r="E122" s="123">
        <f>E123+E126+E129+E132+E135</f>
        <v>77158.289999999994</v>
      </c>
      <c r="F122" s="123">
        <f t="shared" ref="F122:G122" si="34">F123+F126+F129+F132+F135</f>
        <v>80322.510000000009</v>
      </c>
      <c r="G122" s="123">
        <f t="shared" si="34"/>
        <v>88258.89</v>
      </c>
    </row>
    <row r="123" spans="1:7" ht="45.15">
      <c r="A123" s="21"/>
      <c r="B123" s="118" t="s">
        <v>185</v>
      </c>
      <c r="C123" s="14" t="s">
        <v>109</v>
      </c>
      <c r="D123" s="15"/>
      <c r="E123" s="123">
        <f t="shared" ref="E123:G124" si="35">E124</f>
        <v>33503.47</v>
      </c>
      <c r="F123" s="123">
        <f t="shared" si="35"/>
        <v>33988.480000000003</v>
      </c>
      <c r="G123" s="123">
        <f t="shared" si="35"/>
        <v>35664.82</v>
      </c>
    </row>
    <row r="124" spans="1:7" ht="30.1">
      <c r="A124" s="21"/>
      <c r="B124" s="118" t="s">
        <v>20</v>
      </c>
      <c r="C124" s="14"/>
      <c r="D124" s="15">
        <v>200</v>
      </c>
      <c r="E124" s="123">
        <f t="shared" si="35"/>
        <v>33503.47</v>
      </c>
      <c r="F124" s="119">
        <f t="shared" si="35"/>
        <v>33988.480000000003</v>
      </c>
      <c r="G124" s="119">
        <f t="shared" si="35"/>
        <v>35664.82</v>
      </c>
    </row>
    <row r="125" spans="1:7" ht="30.1">
      <c r="A125" s="21"/>
      <c r="B125" s="118" t="s">
        <v>21</v>
      </c>
      <c r="C125" s="15"/>
      <c r="D125" s="14" t="s">
        <v>22</v>
      </c>
      <c r="E125" s="123">
        <v>33503.47</v>
      </c>
      <c r="F125" s="119">
        <v>33988.480000000003</v>
      </c>
      <c r="G125" s="119">
        <v>35664.82</v>
      </c>
    </row>
    <row r="126" spans="1:7" ht="45.15">
      <c r="A126" s="21"/>
      <c r="B126" s="118" t="s">
        <v>186</v>
      </c>
      <c r="C126" s="14" t="s">
        <v>123</v>
      </c>
      <c r="D126" s="15"/>
      <c r="E126" s="119">
        <f t="shared" ref="E126:G127" si="36">E127</f>
        <v>15005.1</v>
      </c>
      <c r="F126" s="119">
        <f t="shared" si="36"/>
        <v>15885.36</v>
      </c>
      <c r="G126" s="119">
        <f>G127</f>
        <v>20230.48</v>
      </c>
    </row>
    <row r="127" spans="1:7" ht="30.1">
      <c r="A127" s="21"/>
      <c r="B127" s="118" t="s">
        <v>20</v>
      </c>
      <c r="C127" s="14"/>
      <c r="D127" s="15">
        <v>200</v>
      </c>
      <c r="E127" s="119">
        <f t="shared" si="36"/>
        <v>15005.1</v>
      </c>
      <c r="F127" s="119">
        <f t="shared" si="36"/>
        <v>15885.36</v>
      </c>
      <c r="G127" s="119">
        <f t="shared" si="36"/>
        <v>20230.48</v>
      </c>
    </row>
    <row r="128" spans="1:7" ht="30.1">
      <c r="A128" s="21"/>
      <c r="B128" s="118" t="s">
        <v>21</v>
      </c>
      <c r="C128" s="15"/>
      <c r="D128" s="14" t="s">
        <v>22</v>
      </c>
      <c r="E128" s="119">
        <v>15005.1</v>
      </c>
      <c r="F128" s="119">
        <v>15885.36</v>
      </c>
      <c r="G128" s="119">
        <v>20230.48</v>
      </c>
    </row>
    <row r="129" spans="1:7" ht="45.15">
      <c r="A129" s="21"/>
      <c r="B129" s="118" t="s">
        <v>187</v>
      </c>
      <c r="C129" s="14" t="s">
        <v>124</v>
      </c>
      <c r="D129" s="15"/>
      <c r="E129" s="119">
        <f t="shared" ref="E129:G130" si="37">E130</f>
        <v>5009.78</v>
      </c>
      <c r="F129" s="119">
        <f t="shared" si="37"/>
        <v>5310.37</v>
      </c>
      <c r="G129" s="119">
        <f t="shared" si="37"/>
        <v>5628.99</v>
      </c>
    </row>
    <row r="130" spans="1:7" ht="30.1">
      <c r="A130" s="21"/>
      <c r="B130" s="118" t="s">
        <v>20</v>
      </c>
      <c r="C130" s="14"/>
      <c r="D130" s="15">
        <v>200</v>
      </c>
      <c r="E130" s="119">
        <f t="shared" si="37"/>
        <v>5009.78</v>
      </c>
      <c r="F130" s="119">
        <f t="shared" si="37"/>
        <v>5310.37</v>
      </c>
      <c r="G130" s="119">
        <f t="shared" si="37"/>
        <v>5628.99</v>
      </c>
    </row>
    <row r="131" spans="1:7" ht="30.1">
      <c r="A131" s="21"/>
      <c r="B131" s="118" t="s">
        <v>21</v>
      </c>
      <c r="C131" s="15"/>
      <c r="D131" s="14" t="s">
        <v>22</v>
      </c>
      <c r="E131" s="119">
        <v>5009.78</v>
      </c>
      <c r="F131" s="119">
        <v>5310.37</v>
      </c>
      <c r="G131" s="119">
        <v>5628.99</v>
      </c>
    </row>
    <row r="132" spans="1:7" ht="45.15">
      <c r="A132" s="21"/>
      <c r="B132" s="118" t="s">
        <v>188</v>
      </c>
      <c r="C132" s="14" t="s">
        <v>125</v>
      </c>
      <c r="D132" s="15"/>
      <c r="E132" s="119">
        <f t="shared" ref="E132:G133" si="38">E133</f>
        <v>21639.94</v>
      </c>
      <c r="F132" s="119">
        <f t="shared" si="38"/>
        <v>22938.3</v>
      </c>
      <c r="G132" s="119">
        <f t="shared" si="38"/>
        <v>24314.6</v>
      </c>
    </row>
    <row r="133" spans="1:7" ht="30.1">
      <c r="A133" s="21"/>
      <c r="B133" s="118" t="s">
        <v>20</v>
      </c>
      <c r="C133" s="14"/>
      <c r="D133" s="15">
        <v>200</v>
      </c>
      <c r="E133" s="119">
        <f t="shared" si="38"/>
        <v>21639.94</v>
      </c>
      <c r="F133" s="119">
        <f t="shared" si="38"/>
        <v>22938.3</v>
      </c>
      <c r="G133" s="119">
        <f t="shared" si="38"/>
        <v>24314.6</v>
      </c>
    </row>
    <row r="134" spans="1:7" ht="30.1">
      <c r="A134" s="21"/>
      <c r="B134" s="118" t="s">
        <v>21</v>
      </c>
      <c r="C134" s="15"/>
      <c r="D134" s="14" t="s">
        <v>22</v>
      </c>
      <c r="E134" s="119">
        <v>21639.94</v>
      </c>
      <c r="F134" s="119">
        <v>22938.3</v>
      </c>
      <c r="G134" s="119">
        <v>24314.6</v>
      </c>
    </row>
    <row r="135" spans="1:7" ht="45.15">
      <c r="A135" s="21"/>
      <c r="B135" s="118" t="s">
        <v>189</v>
      </c>
      <c r="C135" s="14" t="s">
        <v>108</v>
      </c>
      <c r="D135" s="15"/>
      <c r="E135" s="123">
        <f t="shared" ref="E135:G135" si="39">E136</f>
        <v>2000</v>
      </c>
      <c r="F135" s="123">
        <f t="shared" si="39"/>
        <v>2200</v>
      </c>
      <c r="G135" s="123">
        <f t="shared" si="39"/>
        <v>2420</v>
      </c>
    </row>
    <row r="136" spans="1:7" ht="30.1">
      <c r="A136" s="21"/>
      <c r="B136" s="118" t="s">
        <v>20</v>
      </c>
      <c r="C136" s="14"/>
      <c r="D136" s="15">
        <v>200</v>
      </c>
      <c r="E136" s="119">
        <f>E137</f>
        <v>2000</v>
      </c>
      <c r="F136" s="119">
        <f t="shared" ref="F136:G136" si="40">F137</f>
        <v>2200</v>
      </c>
      <c r="G136" s="119">
        <f t="shared" si="40"/>
        <v>2420</v>
      </c>
    </row>
    <row r="137" spans="1:7" ht="30.1">
      <c r="A137" s="21"/>
      <c r="B137" s="118" t="s">
        <v>21</v>
      </c>
      <c r="C137" s="15"/>
      <c r="D137" s="14" t="s">
        <v>22</v>
      </c>
      <c r="E137" s="119">
        <v>2000</v>
      </c>
      <c r="F137" s="119">
        <v>2200</v>
      </c>
      <c r="G137" s="119">
        <v>2420</v>
      </c>
    </row>
    <row r="138" spans="1:7" ht="30.1">
      <c r="A138" s="21"/>
      <c r="B138" s="115" t="s">
        <v>46</v>
      </c>
      <c r="C138" s="47" t="s">
        <v>127</v>
      </c>
      <c r="D138" s="122"/>
      <c r="E138" s="124">
        <f>E139</f>
        <v>1800</v>
      </c>
      <c r="F138" s="124">
        <f t="shared" ref="F138:G138" si="41">F139</f>
        <v>1900</v>
      </c>
      <c r="G138" s="124">
        <f t="shared" si="41"/>
        <v>2000</v>
      </c>
    </row>
    <row r="139" spans="1:7" ht="30.1">
      <c r="A139" s="21"/>
      <c r="B139" s="118" t="s">
        <v>20</v>
      </c>
      <c r="C139" s="14"/>
      <c r="D139" s="15">
        <v>200</v>
      </c>
      <c r="E139" s="119">
        <f>E140</f>
        <v>1800</v>
      </c>
      <c r="F139" s="119">
        <f>F140</f>
        <v>1900</v>
      </c>
      <c r="G139" s="119">
        <f>G140</f>
        <v>2000</v>
      </c>
    </row>
    <row r="140" spans="1:7" ht="30.1">
      <c r="A140" s="21"/>
      <c r="B140" s="118" t="s">
        <v>21</v>
      </c>
      <c r="C140" s="15"/>
      <c r="D140" s="14" t="s">
        <v>22</v>
      </c>
      <c r="E140" s="119">
        <v>1800</v>
      </c>
      <c r="F140" s="119">
        <v>1900</v>
      </c>
      <c r="G140" s="119">
        <v>2000</v>
      </c>
    </row>
    <row r="141" spans="1:7" ht="30.1">
      <c r="A141" s="26" t="s">
        <v>193</v>
      </c>
      <c r="B141" s="116" t="s">
        <v>26</v>
      </c>
      <c r="C141" s="121" t="s">
        <v>98</v>
      </c>
      <c r="D141" s="121"/>
      <c r="E141" s="125">
        <f>E142+E145+E148+E151+E154+E157+E160+E163</f>
        <v>12467.6</v>
      </c>
      <c r="F141" s="125">
        <f t="shared" ref="F141:G141" si="42">F142+F145+F148+F151+F154+F157+F160+F163</f>
        <v>7588.2</v>
      </c>
      <c r="G141" s="125">
        <f t="shared" si="42"/>
        <v>7907.1</v>
      </c>
    </row>
    <row r="142" spans="1:7" ht="45.15">
      <c r="A142" s="21"/>
      <c r="B142" s="111" t="s">
        <v>27</v>
      </c>
      <c r="C142" s="126" t="s">
        <v>99</v>
      </c>
      <c r="D142" s="126"/>
      <c r="E142" s="127">
        <f t="shared" ref="E142:G143" si="43">E143</f>
        <v>383</v>
      </c>
      <c r="F142" s="127">
        <f t="shared" si="43"/>
        <v>314</v>
      </c>
      <c r="G142" s="127">
        <f t="shared" si="43"/>
        <v>336</v>
      </c>
    </row>
    <row r="143" spans="1:7" ht="30.1">
      <c r="A143" s="21"/>
      <c r="B143" s="118" t="s">
        <v>20</v>
      </c>
      <c r="C143" s="14"/>
      <c r="D143" s="15">
        <v>200</v>
      </c>
      <c r="E143" s="119">
        <f t="shared" si="43"/>
        <v>383</v>
      </c>
      <c r="F143" s="119">
        <f t="shared" si="43"/>
        <v>314</v>
      </c>
      <c r="G143" s="119">
        <f t="shared" si="43"/>
        <v>336</v>
      </c>
    </row>
    <row r="144" spans="1:7" ht="30.1">
      <c r="A144" s="21"/>
      <c r="B144" s="118" t="s">
        <v>21</v>
      </c>
      <c r="C144" s="14"/>
      <c r="D144" s="14" t="s">
        <v>22</v>
      </c>
      <c r="E144" s="123">
        <v>383</v>
      </c>
      <c r="F144" s="123">
        <v>314</v>
      </c>
      <c r="G144" s="123">
        <v>336</v>
      </c>
    </row>
    <row r="145" spans="1:7" ht="30.1">
      <c r="A145" s="21"/>
      <c r="B145" s="115" t="s">
        <v>28</v>
      </c>
      <c r="C145" s="47" t="s">
        <v>100</v>
      </c>
      <c r="D145" s="122"/>
      <c r="E145" s="113">
        <f t="shared" ref="E145:G146" si="44">E146</f>
        <v>1274</v>
      </c>
      <c r="F145" s="113">
        <f t="shared" si="44"/>
        <v>1003</v>
      </c>
      <c r="G145" s="113">
        <f t="shared" si="44"/>
        <v>1433</v>
      </c>
    </row>
    <row r="146" spans="1:7" ht="30.1">
      <c r="A146" s="21"/>
      <c r="B146" s="118" t="s">
        <v>20</v>
      </c>
      <c r="C146" s="14"/>
      <c r="D146" s="15">
        <v>200</v>
      </c>
      <c r="E146" s="123">
        <f t="shared" si="44"/>
        <v>1274</v>
      </c>
      <c r="F146" s="123">
        <f t="shared" si="44"/>
        <v>1003</v>
      </c>
      <c r="G146" s="123">
        <f t="shared" si="44"/>
        <v>1433</v>
      </c>
    </row>
    <row r="147" spans="1:7" ht="30.1">
      <c r="A147" s="21"/>
      <c r="B147" s="118" t="s">
        <v>21</v>
      </c>
      <c r="C147" s="14"/>
      <c r="D147" s="14" t="s">
        <v>22</v>
      </c>
      <c r="E147" s="123">
        <v>1274</v>
      </c>
      <c r="F147" s="123">
        <v>1003</v>
      </c>
      <c r="G147" s="123">
        <v>1433</v>
      </c>
    </row>
    <row r="148" spans="1:7" ht="30.1">
      <c r="A148" s="21"/>
      <c r="B148" s="115" t="s">
        <v>191</v>
      </c>
      <c r="C148" s="47" t="s">
        <v>101</v>
      </c>
      <c r="D148" s="122"/>
      <c r="E148" s="113">
        <f t="shared" ref="E148:G149" si="45">E149</f>
        <v>453</v>
      </c>
      <c r="F148" s="113">
        <f t="shared" si="45"/>
        <v>474</v>
      </c>
      <c r="G148" s="113">
        <f t="shared" si="45"/>
        <v>502</v>
      </c>
    </row>
    <row r="149" spans="1:7" ht="30.1">
      <c r="A149" s="21"/>
      <c r="B149" s="118" t="s">
        <v>20</v>
      </c>
      <c r="C149" s="14"/>
      <c r="D149" s="15">
        <v>200</v>
      </c>
      <c r="E149" s="123">
        <f t="shared" si="45"/>
        <v>453</v>
      </c>
      <c r="F149" s="123">
        <f>F150</f>
        <v>474</v>
      </c>
      <c r="G149" s="123">
        <f t="shared" si="45"/>
        <v>502</v>
      </c>
    </row>
    <row r="150" spans="1:7" ht="30.1">
      <c r="A150" s="21"/>
      <c r="B150" s="118" t="s">
        <v>21</v>
      </c>
      <c r="C150" s="14"/>
      <c r="D150" s="14" t="s">
        <v>22</v>
      </c>
      <c r="E150" s="123">
        <v>453</v>
      </c>
      <c r="F150" s="123">
        <v>474</v>
      </c>
      <c r="G150" s="123">
        <v>502</v>
      </c>
    </row>
    <row r="151" spans="1:7" ht="30.1">
      <c r="A151" s="21"/>
      <c r="B151" s="115" t="s">
        <v>29</v>
      </c>
      <c r="C151" s="47" t="s">
        <v>102</v>
      </c>
      <c r="D151" s="122"/>
      <c r="E151" s="113">
        <f t="shared" ref="E151:G152" si="46">E152</f>
        <v>2199</v>
      </c>
      <c r="F151" s="113">
        <f t="shared" si="46"/>
        <v>2299</v>
      </c>
      <c r="G151" s="113">
        <f t="shared" si="46"/>
        <v>2080</v>
      </c>
    </row>
    <row r="152" spans="1:7" ht="30.1">
      <c r="A152" s="21"/>
      <c r="B152" s="118" t="s">
        <v>20</v>
      </c>
      <c r="C152" s="14"/>
      <c r="D152" s="15">
        <v>200</v>
      </c>
      <c r="E152" s="123">
        <f t="shared" si="46"/>
        <v>2199</v>
      </c>
      <c r="F152" s="123">
        <f t="shared" si="46"/>
        <v>2299</v>
      </c>
      <c r="G152" s="123">
        <f t="shared" si="46"/>
        <v>2080</v>
      </c>
    </row>
    <row r="153" spans="1:7" ht="30.1">
      <c r="A153" s="21"/>
      <c r="B153" s="118" t="s">
        <v>21</v>
      </c>
      <c r="C153" s="14"/>
      <c r="D153" s="14" t="s">
        <v>22</v>
      </c>
      <c r="E153" s="123">
        <v>2199</v>
      </c>
      <c r="F153" s="123">
        <v>2299</v>
      </c>
      <c r="G153" s="123">
        <v>2080</v>
      </c>
    </row>
    <row r="154" spans="1:7" ht="30.1">
      <c r="A154" s="21"/>
      <c r="B154" s="115" t="s">
        <v>192</v>
      </c>
      <c r="C154" s="47" t="s">
        <v>103</v>
      </c>
      <c r="D154" s="122"/>
      <c r="E154" s="113">
        <f t="shared" ref="E154:G155" si="47">E155</f>
        <v>5201</v>
      </c>
      <c r="F154" s="113">
        <f t="shared" si="47"/>
        <v>433</v>
      </c>
      <c r="G154" s="113">
        <f t="shared" si="47"/>
        <v>285</v>
      </c>
    </row>
    <row r="155" spans="1:7" ht="30.1">
      <c r="A155" s="21"/>
      <c r="B155" s="118" t="s">
        <v>20</v>
      </c>
      <c r="C155" s="14"/>
      <c r="D155" s="15">
        <v>200</v>
      </c>
      <c r="E155" s="123">
        <f t="shared" si="47"/>
        <v>5201</v>
      </c>
      <c r="F155" s="123">
        <f t="shared" si="47"/>
        <v>433</v>
      </c>
      <c r="G155" s="123">
        <f t="shared" si="47"/>
        <v>285</v>
      </c>
    </row>
    <row r="156" spans="1:7" ht="30.1">
      <c r="A156" s="21"/>
      <c r="B156" s="118" t="s">
        <v>21</v>
      </c>
      <c r="C156" s="14"/>
      <c r="D156" s="14" t="s">
        <v>22</v>
      </c>
      <c r="E156" s="123">
        <v>5201</v>
      </c>
      <c r="F156" s="123">
        <v>433</v>
      </c>
      <c r="G156" s="123">
        <v>285</v>
      </c>
    </row>
    <row r="157" spans="1:7" ht="30.1">
      <c r="A157" s="21"/>
      <c r="B157" s="115" t="s">
        <v>30</v>
      </c>
      <c r="C157" s="47" t="s">
        <v>104</v>
      </c>
      <c r="D157" s="122"/>
      <c r="E157" s="124">
        <f t="shared" ref="E157:G158" si="48">E158</f>
        <v>1185</v>
      </c>
      <c r="F157" s="124">
        <f t="shared" si="48"/>
        <v>1227</v>
      </c>
      <c r="G157" s="124">
        <f t="shared" si="48"/>
        <v>1335</v>
      </c>
    </row>
    <row r="158" spans="1:7" ht="30.1">
      <c r="A158" s="21"/>
      <c r="B158" s="118" t="s">
        <v>20</v>
      </c>
      <c r="C158" s="14"/>
      <c r="D158" s="15">
        <v>200</v>
      </c>
      <c r="E158" s="119">
        <f t="shared" si="48"/>
        <v>1185</v>
      </c>
      <c r="F158" s="119">
        <f t="shared" si="48"/>
        <v>1227</v>
      </c>
      <c r="G158" s="119">
        <f t="shared" si="48"/>
        <v>1335</v>
      </c>
    </row>
    <row r="159" spans="1:7" ht="30.1">
      <c r="A159" s="21"/>
      <c r="B159" s="118" t="s">
        <v>21</v>
      </c>
      <c r="C159" s="14"/>
      <c r="D159" s="14" t="s">
        <v>22</v>
      </c>
      <c r="E159" s="123">
        <v>1185</v>
      </c>
      <c r="F159" s="123">
        <v>1227</v>
      </c>
      <c r="G159" s="123">
        <v>1335</v>
      </c>
    </row>
    <row r="160" spans="1:7" ht="30.1">
      <c r="A160" s="21"/>
      <c r="B160" s="115" t="s">
        <v>31</v>
      </c>
      <c r="C160" s="47" t="s">
        <v>105</v>
      </c>
      <c r="D160" s="122"/>
      <c r="E160" s="113">
        <f t="shared" ref="E160:G161" si="49">E161</f>
        <v>1304.5999999999999</v>
      </c>
      <c r="F160" s="113">
        <f t="shared" si="49"/>
        <v>1368.2</v>
      </c>
      <c r="G160" s="113">
        <f t="shared" si="49"/>
        <v>1431.1</v>
      </c>
    </row>
    <row r="161" spans="1:7" ht="30.1">
      <c r="A161" s="21"/>
      <c r="B161" s="118" t="s">
        <v>20</v>
      </c>
      <c r="C161" s="14"/>
      <c r="D161" s="15">
        <v>200</v>
      </c>
      <c r="E161" s="123">
        <f t="shared" si="49"/>
        <v>1304.5999999999999</v>
      </c>
      <c r="F161" s="123">
        <f t="shared" si="49"/>
        <v>1368.2</v>
      </c>
      <c r="G161" s="123">
        <f t="shared" si="49"/>
        <v>1431.1</v>
      </c>
    </row>
    <row r="162" spans="1:7" ht="30.1">
      <c r="A162" s="21"/>
      <c r="B162" s="118" t="s">
        <v>21</v>
      </c>
      <c r="C162" s="14"/>
      <c r="D162" s="14" t="s">
        <v>22</v>
      </c>
      <c r="E162" s="123">
        <v>1304.5999999999999</v>
      </c>
      <c r="F162" s="123">
        <v>1368.2</v>
      </c>
      <c r="G162" s="123">
        <v>1431.1</v>
      </c>
    </row>
    <row r="163" spans="1:7" ht="15.05">
      <c r="A163" s="21"/>
      <c r="B163" s="115" t="s">
        <v>32</v>
      </c>
      <c r="C163" s="47" t="s">
        <v>106</v>
      </c>
      <c r="D163" s="122"/>
      <c r="E163" s="124">
        <f t="shared" ref="E163:G164" si="50">E164</f>
        <v>468</v>
      </c>
      <c r="F163" s="124">
        <f t="shared" si="50"/>
        <v>470</v>
      </c>
      <c r="G163" s="124">
        <f t="shared" si="50"/>
        <v>505</v>
      </c>
    </row>
    <row r="164" spans="1:7" ht="30.1">
      <c r="A164" s="21"/>
      <c r="B164" s="118" t="s">
        <v>20</v>
      </c>
      <c r="C164" s="14"/>
      <c r="D164" s="15">
        <v>200</v>
      </c>
      <c r="E164" s="119">
        <f t="shared" si="50"/>
        <v>468</v>
      </c>
      <c r="F164" s="119">
        <f t="shared" si="50"/>
        <v>470</v>
      </c>
      <c r="G164" s="119">
        <f t="shared" si="50"/>
        <v>505</v>
      </c>
    </row>
    <row r="165" spans="1:7" ht="30.1">
      <c r="A165" s="21"/>
      <c r="B165" s="118" t="s">
        <v>21</v>
      </c>
      <c r="C165" s="14"/>
      <c r="D165" s="14" t="s">
        <v>22</v>
      </c>
      <c r="E165" s="123">
        <v>468</v>
      </c>
      <c r="F165" s="123">
        <v>470</v>
      </c>
      <c r="G165" s="123">
        <v>505</v>
      </c>
    </row>
    <row r="166" spans="1:7" ht="30.1">
      <c r="A166" s="26" t="s">
        <v>199</v>
      </c>
      <c r="B166" s="120" t="s">
        <v>223</v>
      </c>
      <c r="C166" s="51" t="s">
        <v>194</v>
      </c>
      <c r="D166" s="52"/>
      <c r="E166" s="53">
        <f>E167+E171+E175</f>
        <v>29270.870000000003</v>
      </c>
      <c r="F166" s="53">
        <f t="shared" ref="F166:G166" si="51">F167+F171+F175</f>
        <v>16120.39</v>
      </c>
      <c r="G166" s="53">
        <f t="shared" si="51"/>
        <v>30619.21</v>
      </c>
    </row>
    <row r="167" spans="1:7" ht="15.05">
      <c r="A167" s="21"/>
      <c r="B167" s="115" t="s">
        <v>195</v>
      </c>
      <c r="C167" s="47" t="s">
        <v>200</v>
      </c>
      <c r="D167" s="128"/>
      <c r="E167" s="124">
        <f>E168</f>
        <v>2829.47</v>
      </c>
      <c r="F167" s="124">
        <f t="shared" ref="E167:G169" si="52">F168</f>
        <v>2805.32</v>
      </c>
      <c r="G167" s="124">
        <f t="shared" si="52"/>
        <v>2418.1</v>
      </c>
    </row>
    <row r="168" spans="1:7" ht="30.1">
      <c r="A168" s="21"/>
      <c r="B168" s="118" t="s">
        <v>201</v>
      </c>
      <c r="C168" s="14" t="s">
        <v>161</v>
      </c>
      <c r="D168" s="17"/>
      <c r="E168" s="119">
        <f>E169</f>
        <v>2829.47</v>
      </c>
      <c r="F168" s="119">
        <f t="shared" si="52"/>
        <v>2805.32</v>
      </c>
      <c r="G168" s="119">
        <f t="shared" si="52"/>
        <v>2418.1</v>
      </c>
    </row>
    <row r="169" spans="1:7" ht="15.05">
      <c r="A169" s="21"/>
      <c r="B169" s="13" t="s">
        <v>38</v>
      </c>
      <c r="C169" s="14"/>
      <c r="D169" s="15">
        <v>300</v>
      </c>
      <c r="E169" s="119">
        <f t="shared" si="52"/>
        <v>2829.47</v>
      </c>
      <c r="F169" s="119">
        <f t="shared" si="52"/>
        <v>2805.32</v>
      </c>
      <c r="G169" s="119">
        <f t="shared" si="52"/>
        <v>2418.1</v>
      </c>
    </row>
    <row r="170" spans="1:7" ht="30.1">
      <c r="A170" s="21"/>
      <c r="B170" s="13" t="s">
        <v>40</v>
      </c>
      <c r="C170" s="14"/>
      <c r="D170" s="14" t="s">
        <v>41</v>
      </c>
      <c r="E170" s="119">
        <v>2829.47</v>
      </c>
      <c r="F170" s="119">
        <v>2805.32</v>
      </c>
      <c r="G170" s="119">
        <v>2418.1</v>
      </c>
    </row>
    <row r="171" spans="1:7" ht="30.1">
      <c r="A171" s="21"/>
      <c r="B171" s="111" t="s">
        <v>197</v>
      </c>
      <c r="C171" s="47" t="s">
        <v>198</v>
      </c>
      <c r="D171" s="47"/>
      <c r="E171" s="124">
        <f t="shared" ref="E171:G173" si="53">E172</f>
        <v>26265</v>
      </c>
      <c r="F171" s="124">
        <f t="shared" si="53"/>
        <v>13133</v>
      </c>
      <c r="G171" s="124">
        <f t="shared" si="53"/>
        <v>27906</v>
      </c>
    </row>
    <row r="172" spans="1:7" ht="30.1">
      <c r="A172" s="21"/>
      <c r="B172" s="13" t="s">
        <v>91</v>
      </c>
      <c r="C172" s="14" t="s">
        <v>165</v>
      </c>
      <c r="D172" s="14"/>
      <c r="E172" s="119">
        <f t="shared" si="53"/>
        <v>26265</v>
      </c>
      <c r="F172" s="119">
        <f t="shared" si="53"/>
        <v>13133</v>
      </c>
      <c r="G172" s="119">
        <f t="shared" si="53"/>
        <v>27906</v>
      </c>
    </row>
    <row r="173" spans="1:7" ht="15.05">
      <c r="A173" s="21"/>
      <c r="B173" s="13" t="s">
        <v>38</v>
      </c>
      <c r="C173" s="14"/>
      <c r="D173" s="15">
        <v>300</v>
      </c>
      <c r="E173" s="119">
        <f t="shared" si="53"/>
        <v>26265</v>
      </c>
      <c r="F173" s="119">
        <f t="shared" si="53"/>
        <v>13133</v>
      </c>
      <c r="G173" s="119">
        <f t="shared" si="53"/>
        <v>27906</v>
      </c>
    </row>
    <row r="174" spans="1:7" ht="30.1">
      <c r="A174" s="21"/>
      <c r="B174" s="13" t="s">
        <v>40</v>
      </c>
      <c r="C174" s="14"/>
      <c r="D174" s="14" t="s">
        <v>41</v>
      </c>
      <c r="E174" s="119">
        <v>26265</v>
      </c>
      <c r="F174" s="119">
        <v>13133</v>
      </c>
      <c r="G174" s="119">
        <v>27906</v>
      </c>
    </row>
    <row r="175" spans="1:7" ht="45.15">
      <c r="A175" s="21"/>
      <c r="B175" s="111" t="s">
        <v>196</v>
      </c>
      <c r="C175" s="47" t="s">
        <v>162</v>
      </c>
      <c r="D175" s="47"/>
      <c r="E175" s="124">
        <f t="shared" ref="E175:G177" si="54">E176</f>
        <v>176.4</v>
      </c>
      <c r="F175" s="124">
        <f t="shared" si="54"/>
        <v>182.07</v>
      </c>
      <c r="G175" s="124">
        <f t="shared" si="54"/>
        <v>295.11</v>
      </c>
    </row>
    <row r="176" spans="1:7" ht="75.25">
      <c r="A176" s="21"/>
      <c r="B176" s="118" t="s">
        <v>83</v>
      </c>
      <c r="C176" s="14" t="s">
        <v>163</v>
      </c>
      <c r="D176" s="18"/>
      <c r="E176" s="119">
        <f t="shared" si="54"/>
        <v>176.4</v>
      </c>
      <c r="F176" s="119">
        <f t="shared" si="54"/>
        <v>182.07</v>
      </c>
      <c r="G176" s="119">
        <f t="shared" si="54"/>
        <v>295.11</v>
      </c>
    </row>
    <row r="177" spans="1:7" ht="15.05">
      <c r="A177" s="21"/>
      <c r="B177" s="13" t="s">
        <v>38</v>
      </c>
      <c r="C177" s="14"/>
      <c r="D177" s="15">
        <v>300</v>
      </c>
      <c r="E177" s="119">
        <f t="shared" si="54"/>
        <v>176.4</v>
      </c>
      <c r="F177" s="119">
        <f t="shared" si="54"/>
        <v>182.07</v>
      </c>
      <c r="G177" s="119">
        <f t="shared" si="54"/>
        <v>295.11</v>
      </c>
    </row>
    <row r="178" spans="1:7" ht="30.1">
      <c r="A178" s="21"/>
      <c r="B178" s="13" t="s">
        <v>40</v>
      </c>
      <c r="C178" s="15"/>
      <c r="D178" s="14" t="s">
        <v>41</v>
      </c>
      <c r="E178" s="119">
        <v>176.4</v>
      </c>
      <c r="F178" s="119">
        <v>182.07</v>
      </c>
      <c r="G178" s="119">
        <v>295.11</v>
      </c>
    </row>
    <row r="179" spans="1:7" ht="45.15">
      <c r="A179" s="26" t="s">
        <v>204</v>
      </c>
      <c r="B179" s="120" t="s">
        <v>202</v>
      </c>
      <c r="C179" s="121" t="s">
        <v>121</v>
      </c>
      <c r="D179" s="129"/>
      <c r="E179" s="125">
        <f>E180+E183</f>
        <v>42988</v>
      </c>
      <c r="F179" s="125">
        <f t="shared" ref="F179:G179" si="55">F180+F183</f>
        <v>45480</v>
      </c>
      <c r="G179" s="125">
        <f t="shared" si="55"/>
        <v>48110</v>
      </c>
    </row>
    <row r="180" spans="1:7" ht="30.1">
      <c r="A180" s="21"/>
      <c r="B180" s="118" t="s">
        <v>44</v>
      </c>
      <c r="C180" s="14" t="s">
        <v>122</v>
      </c>
      <c r="D180" s="15"/>
      <c r="E180" s="119">
        <f t="shared" ref="E180:G181" si="56">E181</f>
        <v>38988</v>
      </c>
      <c r="F180" s="119">
        <f t="shared" si="56"/>
        <v>41330</v>
      </c>
      <c r="G180" s="119">
        <f t="shared" si="56"/>
        <v>43810</v>
      </c>
    </row>
    <row r="181" spans="1:7" ht="30.1">
      <c r="A181" s="21"/>
      <c r="B181" s="118" t="s">
        <v>20</v>
      </c>
      <c r="C181" s="14"/>
      <c r="D181" s="15">
        <v>200</v>
      </c>
      <c r="E181" s="119">
        <f t="shared" si="56"/>
        <v>38988</v>
      </c>
      <c r="F181" s="119">
        <f t="shared" si="56"/>
        <v>41330</v>
      </c>
      <c r="G181" s="119">
        <f t="shared" si="56"/>
        <v>43810</v>
      </c>
    </row>
    <row r="182" spans="1:7" ht="30.1">
      <c r="A182" s="21"/>
      <c r="B182" s="118" t="s">
        <v>21</v>
      </c>
      <c r="C182" s="15"/>
      <c r="D182" s="14" t="s">
        <v>22</v>
      </c>
      <c r="E182" s="119">
        <v>38988</v>
      </c>
      <c r="F182" s="119">
        <v>41330</v>
      </c>
      <c r="G182" s="119">
        <v>43810</v>
      </c>
    </row>
    <row r="183" spans="1:7" ht="30.1">
      <c r="A183" s="21"/>
      <c r="B183" s="118" t="s">
        <v>45</v>
      </c>
      <c r="C183" s="130" t="s">
        <v>203</v>
      </c>
      <c r="D183" s="131"/>
      <c r="E183" s="59">
        <f>E184</f>
        <v>4000</v>
      </c>
      <c r="F183" s="59">
        <f>F184</f>
        <v>4150</v>
      </c>
      <c r="G183" s="59">
        <f>G184</f>
        <v>4300</v>
      </c>
    </row>
    <row r="184" spans="1:7" ht="30.1">
      <c r="A184" s="21"/>
      <c r="B184" s="118" t="s">
        <v>20</v>
      </c>
      <c r="C184" s="130"/>
      <c r="D184" s="15">
        <v>200</v>
      </c>
      <c r="E184" s="119">
        <f t="shared" ref="E184:G184" si="57">E185</f>
        <v>4000</v>
      </c>
      <c r="F184" s="119">
        <f t="shared" si="57"/>
        <v>4150</v>
      </c>
      <c r="G184" s="119">
        <f t="shared" si="57"/>
        <v>4300</v>
      </c>
    </row>
    <row r="185" spans="1:7" ht="30.1">
      <c r="A185" s="21"/>
      <c r="B185" s="118" t="s">
        <v>21</v>
      </c>
      <c r="C185" s="15"/>
      <c r="D185" s="14" t="s">
        <v>22</v>
      </c>
      <c r="E185" s="119">
        <v>4000</v>
      </c>
      <c r="F185" s="119">
        <v>4150</v>
      </c>
      <c r="G185" s="119">
        <v>4300</v>
      </c>
    </row>
    <row r="186" spans="1:7" ht="30.1">
      <c r="A186" s="26" t="s">
        <v>206</v>
      </c>
      <c r="B186" s="120" t="s">
        <v>205</v>
      </c>
      <c r="C186" s="51" t="s">
        <v>114</v>
      </c>
      <c r="D186" s="117"/>
      <c r="E186" s="132">
        <f t="shared" ref="E186:G187" si="58">E187</f>
        <v>900</v>
      </c>
      <c r="F186" s="132">
        <f t="shared" si="58"/>
        <v>1000</v>
      </c>
      <c r="G186" s="132">
        <f t="shared" si="58"/>
        <v>1100</v>
      </c>
    </row>
    <row r="187" spans="1:7" ht="30.1">
      <c r="A187" s="21"/>
      <c r="B187" s="118" t="s">
        <v>20</v>
      </c>
      <c r="C187" s="14"/>
      <c r="D187" s="15">
        <v>200</v>
      </c>
      <c r="E187" s="119">
        <f t="shared" si="58"/>
        <v>900</v>
      </c>
      <c r="F187" s="119">
        <f t="shared" si="58"/>
        <v>1000</v>
      </c>
      <c r="G187" s="119">
        <f t="shared" si="58"/>
        <v>1100</v>
      </c>
    </row>
    <row r="188" spans="1:7" ht="30.1">
      <c r="A188" s="21"/>
      <c r="B188" s="118" t="s">
        <v>21</v>
      </c>
      <c r="C188" s="14"/>
      <c r="D188" s="14" t="s">
        <v>22</v>
      </c>
      <c r="E188" s="119">
        <v>900</v>
      </c>
      <c r="F188" s="119">
        <v>1000</v>
      </c>
      <c r="G188" s="119">
        <v>1100</v>
      </c>
    </row>
    <row r="189" spans="1:7" ht="45.15">
      <c r="A189" s="26" t="s">
        <v>208</v>
      </c>
      <c r="B189" s="120" t="s">
        <v>34</v>
      </c>
      <c r="C189" s="51" t="s">
        <v>111</v>
      </c>
      <c r="D189" s="117"/>
      <c r="E189" s="53">
        <f>E190</f>
        <v>79444.009999999995</v>
      </c>
      <c r="F189" s="53">
        <f t="shared" ref="F189:G189" si="59">F190</f>
        <v>83565</v>
      </c>
      <c r="G189" s="53">
        <f t="shared" si="59"/>
        <v>84475</v>
      </c>
    </row>
    <row r="190" spans="1:7" ht="30.1">
      <c r="A190" s="21"/>
      <c r="B190" s="118" t="s">
        <v>20</v>
      </c>
      <c r="C190" s="14"/>
      <c r="D190" s="15">
        <v>200</v>
      </c>
      <c r="E190" s="119">
        <f>E191</f>
        <v>79444.009999999995</v>
      </c>
      <c r="F190" s="119">
        <f>F191</f>
        <v>83565</v>
      </c>
      <c r="G190" s="119">
        <f>G191</f>
        <v>84475</v>
      </c>
    </row>
    <row r="191" spans="1:7" ht="30.1">
      <c r="A191" s="21"/>
      <c r="B191" s="118" t="s">
        <v>21</v>
      </c>
      <c r="C191" s="15"/>
      <c r="D191" s="14" t="s">
        <v>22</v>
      </c>
      <c r="E191" s="119">
        <v>79444.009999999995</v>
      </c>
      <c r="F191" s="119">
        <v>83565</v>
      </c>
      <c r="G191" s="119">
        <v>84475</v>
      </c>
    </row>
    <row r="192" spans="1:7" ht="30.1">
      <c r="A192" s="26" t="s">
        <v>207</v>
      </c>
      <c r="B192" s="120" t="s">
        <v>35</v>
      </c>
      <c r="C192" s="51" t="s">
        <v>115</v>
      </c>
      <c r="D192" s="51"/>
      <c r="E192" s="53">
        <f>E193+E196</f>
        <v>515.9</v>
      </c>
      <c r="F192" s="53">
        <f t="shared" ref="F192:G192" si="60">F193+F196</f>
        <v>365.9</v>
      </c>
      <c r="G192" s="53">
        <f t="shared" si="60"/>
        <v>50</v>
      </c>
    </row>
    <row r="193" spans="1:7" ht="30.1">
      <c r="A193" s="21"/>
      <c r="B193" s="115" t="s">
        <v>36</v>
      </c>
      <c r="C193" s="47" t="s">
        <v>116</v>
      </c>
      <c r="D193" s="47"/>
      <c r="E193" s="124">
        <f t="shared" ref="E193:G194" si="61">E194</f>
        <v>315.89999999999998</v>
      </c>
      <c r="F193" s="124">
        <f t="shared" si="61"/>
        <v>315.89999999999998</v>
      </c>
      <c r="G193" s="124">
        <f t="shared" si="61"/>
        <v>0</v>
      </c>
    </row>
    <row r="194" spans="1:7" ht="30.1">
      <c r="A194" s="21"/>
      <c r="B194" s="118" t="s">
        <v>20</v>
      </c>
      <c r="C194" s="14"/>
      <c r="D194" s="15">
        <v>200</v>
      </c>
      <c r="E194" s="119">
        <f t="shared" si="61"/>
        <v>315.89999999999998</v>
      </c>
      <c r="F194" s="119">
        <f t="shared" si="61"/>
        <v>315.89999999999998</v>
      </c>
      <c r="G194" s="119">
        <f t="shared" si="61"/>
        <v>0</v>
      </c>
    </row>
    <row r="195" spans="1:7" ht="30.1">
      <c r="A195" s="21"/>
      <c r="B195" s="118" t="s">
        <v>21</v>
      </c>
      <c r="C195" s="14"/>
      <c r="D195" s="14" t="s">
        <v>22</v>
      </c>
      <c r="E195" s="119">
        <v>315.89999999999998</v>
      </c>
      <c r="F195" s="119">
        <v>315.89999999999998</v>
      </c>
      <c r="G195" s="119">
        <v>0</v>
      </c>
    </row>
    <row r="196" spans="1:7" ht="15.05">
      <c r="A196" s="21"/>
      <c r="B196" s="111" t="s">
        <v>37</v>
      </c>
      <c r="C196" s="47" t="s">
        <v>117</v>
      </c>
      <c r="D196" s="47"/>
      <c r="E196" s="124">
        <f t="shared" ref="E196:G197" si="62">E197</f>
        <v>200</v>
      </c>
      <c r="F196" s="124">
        <f t="shared" si="62"/>
        <v>50</v>
      </c>
      <c r="G196" s="124">
        <f t="shared" si="62"/>
        <v>50</v>
      </c>
    </row>
    <row r="197" spans="1:7" ht="30.1">
      <c r="A197" s="21"/>
      <c r="B197" s="118" t="s">
        <v>20</v>
      </c>
      <c r="C197" s="14"/>
      <c r="D197" s="15">
        <v>200</v>
      </c>
      <c r="E197" s="119">
        <f t="shared" si="62"/>
        <v>200</v>
      </c>
      <c r="F197" s="119">
        <f t="shared" si="62"/>
        <v>50</v>
      </c>
      <c r="G197" s="119">
        <f t="shared" si="62"/>
        <v>50</v>
      </c>
    </row>
    <row r="198" spans="1:7" ht="30.1">
      <c r="A198" s="21"/>
      <c r="B198" s="118" t="s">
        <v>21</v>
      </c>
      <c r="C198" s="14"/>
      <c r="D198" s="14" t="s">
        <v>22</v>
      </c>
      <c r="E198" s="119">
        <v>200</v>
      </c>
      <c r="F198" s="119">
        <v>50</v>
      </c>
      <c r="G198" s="119">
        <v>50</v>
      </c>
    </row>
    <row r="199" spans="1:7" ht="45.15">
      <c r="A199" s="26" t="s">
        <v>233</v>
      </c>
      <c r="B199" s="120" t="s">
        <v>42</v>
      </c>
      <c r="C199" s="51" t="s">
        <v>119</v>
      </c>
      <c r="D199" s="52"/>
      <c r="E199" s="53">
        <f>E200</f>
        <v>94038.76</v>
      </c>
      <c r="F199" s="53">
        <f t="shared" ref="F199:G199" si="63">F200</f>
        <v>0</v>
      </c>
      <c r="G199" s="53">
        <f t="shared" si="63"/>
        <v>0</v>
      </c>
    </row>
    <row r="200" spans="1:7" ht="45.15">
      <c r="A200" s="21"/>
      <c r="B200" s="118" t="s">
        <v>43</v>
      </c>
      <c r="C200" s="14" t="s">
        <v>120</v>
      </c>
      <c r="D200" s="15"/>
      <c r="E200" s="119">
        <f t="shared" ref="E200:G201" si="64">E201</f>
        <v>94038.76</v>
      </c>
      <c r="F200" s="119">
        <f t="shared" si="64"/>
        <v>0</v>
      </c>
      <c r="G200" s="119">
        <f t="shared" si="64"/>
        <v>0</v>
      </c>
    </row>
    <row r="201" spans="1:7" ht="30.1">
      <c r="A201" s="21"/>
      <c r="B201" s="118" t="s">
        <v>20</v>
      </c>
      <c r="C201" s="15"/>
      <c r="D201" s="14" t="s">
        <v>23</v>
      </c>
      <c r="E201" s="119">
        <f t="shared" si="64"/>
        <v>94038.76</v>
      </c>
      <c r="F201" s="119">
        <f t="shared" si="64"/>
        <v>0</v>
      </c>
      <c r="G201" s="119">
        <f t="shared" si="64"/>
        <v>0</v>
      </c>
    </row>
    <row r="202" spans="1:7" ht="30.1">
      <c r="A202" s="21"/>
      <c r="B202" s="118" t="s">
        <v>21</v>
      </c>
      <c r="C202" s="15"/>
      <c r="D202" s="14" t="s">
        <v>22</v>
      </c>
      <c r="E202" s="119">
        <v>94038.76</v>
      </c>
      <c r="F202" s="119"/>
      <c r="G202" s="119">
        <v>0</v>
      </c>
    </row>
    <row r="203" spans="1:7" ht="30.1">
      <c r="A203" s="50"/>
      <c r="B203" s="133" t="s">
        <v>209</v>
      </c>
      <c r="C203" s="50"/>
      <c r="D203" s="50"/>
      <c r="E203" s="58">
        <f>SUM(E12+E36+E40+E110+E113+E120+E141+E166+E179+E186+E189+E192+E199)</f>
        <v>2287570.13</v>
      </c>
      <c r="F203" s="58">
        <f t="shared" ref="F203:G203" si="65">SUM(F12+F36+F40+F110+F113+F120+F141+F166+F179+F186+F189+F192+F199)</f>
        <v>2192619.6999999997</v>
      </c>
      <c r="G203" s="58">
        <f t="shared" si="65"/>
        <v>2301149.1</v>
      </c>
    </row>
    <row r="204" spans="1:7" ht="60.2">
      <c r="A204" s="21"/>
      <c r="B204" s="134" t="s">
        <v>210</v>
      </c>
      <c r="C204" s="135" t="s">
        <v>118</v>
      </c>
      <c r="D204" s="136"/>
      <c r="E204" s="137">
        <f t="shared" ref="E204:G205" si="66">E205</f>
        <v>1238.9000000000001</v>
      </c>
      <c r="F204" s="137">
        <f t="shared" si="66"/>
        <v>1524.3</v>
      </c>
      <c r="G204" s="137">
        <f t="shared" si="66"/>
        <v>1836.5</v>
      </c>
    </row>
    <row r="205" spans="1:7" ht="15.05">
      <c r="A205" s="21"/>
      <c r="B205" s="13" t="s">
        <v>38</v>
      </c>
      <c r="C205" s="14"/>
      <c r="D205" s="15">
        <v>300</v>
      </c>
      <c r="E205" s="119">
        <f t="shared" si="66"/>
        <v>1238.9000000000001</v>
      </c>
      <c r="F205" s="119">
        <f t="shared" si="66"/>
        <v>1524.3</v>
      </c>
      <c r="G205" s="119">
        <f t="shared" si="66"/>
        <v>1836.5</v>
      </c>
    </row>
    <row r="206" spans="1:7" ht="30.1">
      <c r="A206" s="21"/>
      <c r="B206" s="13" t="s">
        <v>40</v>
      </c>
      <c r="C206" s="15"/>
      <c r="D206" s="14" t="s">
        <v>41</v>
      </c>
      <c r="E206" s="119">
        <v>1238.9000000000001</v>
      </c>
      <c r="F206" s="119">
        <v>1524.3</v>
      </c>
      <c r="G206" s="119">
        <v>1836.5</v>
      </c>
    </row>
    <row r="207" spans="1:7" ht="30.1">
      <c r="A207" s="21"/>
      <c r="B207" s="138" t="s">
        <v>211</v>
      </c>
      <c r="C207" s="135" t="s">
        <v>212</v>
      </c>
      <c r="D207" s="139"/>
      <c r="E207" s="137">
        <v>1122.7</v>
      </c>
      <c r="F207" s="137">
        <v>1122.7</v>
      </c>
      <c r="G207" s="137">
        <v>1122.7</v>
      </c>
    </row>
    <row r="208" spans="1:7" ht="30.1">
      <c r="A208" s="21"/>
      <c r="B208" s="118" t="s">
        <v>20</v>
      </c>
      <c r="C208" s="14"/>
      <c r="D208" s="15">
        <v>200</v>
      </c>
      <c r="E208" s="119">
        <v>1122.7</v>
      </c>
      <c r="F208" s="119">
        <v>1122.7</v>
      </c>
      <c r="G208" s="119">
        <v>1122.7</v>
      </c>
    </row>
    <row r="209" spans="1:7" ht="30.1">
      <c r="A209" s="54"/>
      <c r="B209" s="140" t="s">
        <v>213</v>
      </c>
      <c r="C209" s="54"/>
      <c r="D209" s="54"/>
      <c r="E209" s="141">
        <f>E204+E207</f>
        <v>2361.6000000000004</v>
      </c>
      <c r="F209" s="141">
        <f t="shared" ref="F209:G209" si="67">F204+F207</f>
        <v>2647</v>
      </c>
      <c r="G209" s="141">
        <f t="shared" si="67"/>
        <v>2959.2</v>
      </c>
    </row>
    <row r="210" spans="1:7" ht="60.2">
      <c r="A210" s="61"/>
      <c r="B210" s="115" t="s">
        <v>225</v>
      </c>
      <c r="C210" s="47" t="s">
        <v>226</v>
      </c>
      <c r="D210" s="122"/>
      <c r="E210" s="124">
        <f>E211+E213</f>
        <v>2902</v>
      </c>
      <c r="F210" s="124">
        <f>F211+F213</f>
        <v>2955</v>
      </c>
      <c r="G210" s="124">
        <f>G211+G213</f>
        <v>2995</v>
      </c>
    </row>
    <row r="211" spans="1:7" ht="60.2">
      <c r="A211" s="60"/>
      <c r="B211" s="118" t="s">
        <v>18</v>
      </c>
      <c r="C211" s="14"/>
      <c r="D211" s="15">
        <v>100</v>
      </c>
      <c r="E211" s="119">
        <f>E212</f>
        <v>2222</v>
      </c>
      <c r="F211" s="119">
        <f>F212</f>
        <v>2255.5</v>
      </c>
      <c r="G211" s="119">
        <f>G212</f>
        <v>2315</v>
      </c>
    </row>
    <row r="212" spans="1:7" ht="30.1">
      <c r="A212" s="60"/>
      <c r="B212" s="118" t="s">
        <v>19</v>
      </c>
      <c r="C212" s="14"/>
      <c r="D212" s="14" t="s">
        <v>17</v>
      </c>
      <c r="E212" s="119">
        <v>2222</v>
      </c>
      <c r="F212" s="119">
        <v>2255.5</v>
      </c>
      <c r="G212" s="119">
        <v>2315</v>
      </c>
    </row>
    <row r="213" spans="1:7" ht="30.1">
      <c r="A213" s="60"/>
      <c r="B213" s="118" t="s">
        <v>20</v>
      </c>
      <c r="C213" s="14"/>
      <c r="D213" s="15">
        <v>200</v>
      </c>
      <c r="E213" s="119">
        <f>E214</f>
        <v>680</v>
      </c>
      <c r="F213" s="119">
        <f>F214</f>
        <v>699.5</v>
      </c>
      <c r="G213" s="119">
        <f>G214</f>
        <v>680</v>
      </c>
    </row>
    <row r="214" spans="1:7" ht="30.1">
      <c r="A214" s="60"/>
      <c r="B214" s="118" t="s">
        <v>21</v>
      </c>
      <c r="C214" s="15"/>
      <c r="D214" s="14" t="s">
        <v>22</v>
      </c>
      <c r="E214" s="119">
        <v>680</v>
      </c>
      <c r="F214" s="119">
        <v>699.5</v>
      </c>
      <c r="G214" s="119">
        <v>680</v>
      </c>
    </row>
    <row r="215" spans="1:7" ht="60.2">
      <c r="A215" s="60"/>
      <c r="B215" s="115" t="s">
        <v>227</v>
      </c>
      <c r="C215" s="47" t="s">
        <v>93</v>
      </c>
      <c r="D215" s="122"/>
      <c r="E215" s="124">
        <f>E216+E218</f>
        <v>5313</v>
      </c>
      <c r="F215" s="124">
        <f>F216+F218</f>
        <v>5660</v>
      </c>
      <c r="G215" s="124">
        <f>G216+G218</f>
        <v>5750</v>
      </c>
    </row>
    <row r="216" spans="1:7" ht="60.2">
      <c r="A216" s="60"/>
      <c r="B216" s="118" t="s">
        <v>18</v>
      </c>
      <c r="C216" s="14" t="s">
        <v>93</v>
      </c>
      <c r="D216" s="15">
        <v>100</v>
      </c>
      <c r="E216" s="119">
        <f>E217</f>
        <v>5225.5</v>
      </c>
      <c r="F216" s="119">
        <f>F217</f>
        <v>5588.3</v>
      </c>
      <c r="G216" s="119">
        <f>G217</f>
        <v>5648</v>
      </c>
    </row>
    <row r="217" spans="1:7" ht="30.1">
      <c r="A217" s="60"/>
      <c r="B217" s="118" t="s">
        <v>19</v>
      </c>
      <c r="C217" s="14"/>
      <c r="D217" s="14" t="s">
        <v>17</v>
      </c>
      <c r="E217" s="119">
        <v>5225.5</v>
      </c>
      <c r="F217" s="119">
        <v>5588.3</v>
      </c>
      <c r="G217" s="119">
        <v>5648</v>
      </c>
    </row>
    <row r="218" spans="1:7" ht="30.1">
      <c r="A218" s="60"/>
      <c r="B218" s="118" t="s">
        <v>20</v>
      </c>
      <c r="C218" s="14" t="s">
        <v>93</v>
      </c>
      <c r="D218" s="15">
        <v>200</v>
      </c>
      <c r="E218" s="119">
        <f>E219</f>
        <v>87.5</v>
      </c>
      <c r="F218" s="119">
        <f>F219</f>
        <v>71.7</v>
      </c>
      <c r="G218" s="119">
        <f>G219</f>
        <v>102</v>
      </c>
    </row>
    <row r="219" spans="1:7" ht="30.1">
      <c r="A219" s="60"/>
      <c r="B219" s="118" t="s">
        <v>21</v>
      </c>
      <c r="C219" s="15"/>
      <c r="D219" s="14" t="s">
        <v>22</v>
      </c>
      <c r="E219" s="119">
        <v>87.5</v>
      </c>
      <c r="F219" s="119">
        <v>71.7</v>
      </c>
      <c r="G219" s="119">
        <v>102</v>
      </c>
    </row>
    <row r="220" spans="1:7" ht="30.1">
      <c r="A220" s="60"/>
      <c r="B220" s="115" t="s">
        <v>229</v>
      </c>
      <c r="C220" s="124" t="s">
        <v>160</v>
      </c>
      <c r="D220" s="124"/>
      <c r="E220" s="124">
        <v>26043</v>
      </c>
      <c r="F220" s="124">
        <v>28776</v>
      </c>
      <c r="G220" s="124">
        <v>31165</v>
      </c>
    </row>
    <row r="221" spans="1:7" ht="30.1">
      <c r="A221" s="60"/>
      <c r="B221" s="118" t="s">
        <v>20</v>
      </c>
      <c r="C221" s="119" t="s">
        <v>160</v>
      </c>
      <c r="D221" s="15">
        <v>200</v>
      </c>
      <c r="E221" s="119">
        <v>284</v>
      </c>
      <c r="F221" s="119">
        <v>313.8</v>
      </c>
      <c r="G221" s="119">
        <v>339.85</v>
      </c>
    </row>
    <row r="222" spans="1:7" ht="30.1">
      <c r="A222" s="60"/>
      <c r="B222" s="118" t="s">
        <v>21</v>
      </c>
      <c r="C222" s="119"/>
      <c r="D222" s="14" t="s">
        <v>22</v>
      </c>
      <c r="E222" s="119">
        <v>284</v>
      </c>
      <c r="F222" s="119">
        <v>313.8</v>
      </c>
      <c r="G222" s="119">
        <v>339.85</v>
      </c>
    </row>
    <row r="223" spans="1:7" ht="15.05">
      <c r="A223" s="60"/>
      <c r="B223" s="118" t="s">
        <v>38</v>
      </c>
      <c r="C223" s="119" t="s">
        <v>160</v>
      </c>
      <c r="D223" s="15">
        <v>300</v>
      </c>
      <c r="E223" s="119">
        <v>25759</v>
      </c>
      <c r="F223" s="119">
        <v>28462.2</v>
      </c>
      <c r="G223" s="119">
        <v>30825.15</v>
      </c>
    </row>
    <row r="224" spans="1:7" ht="15.05">
      <c r="A224" s="60"/>
      <c r="B224" s="118" t="s">
        <v>69</v>
      </c>
      <c r="C224" s="119"/>
      <c r="D224" s="14">
        <v>310</v>
      </c>
      <c r="E224" s="119">
        <v>25759</v>
      </c>
      <c r="F224" s="119">
        <v>28462.2</v>
      </c>
      <c r="G224" s="119">
        <v>30825.15</v>
      </c>
    </row>
    <row r="225" spans="1:7" ht="30.1">
      <c r="A225" s="60"/>
      <c r="B225" s="115" t="s">
        <v>228</v>
      </c>
      <c r="C225" s="47" t="s">
        <v>94</v>
      </c>
      <c r="D225" s="47"/>
      <c r="E225" s="124">
        <f>E226+E228</f>
        <v>7950</v>
      </c>
      <c r="F225" s="124">
        <f>F226+F228</f>
        <v>8011</v>
      </c>
      <c r="G225" s="124">
        <f>G226+G228</f>
        <v>8072</v>
      </c>
    </row>
    <row r="226" spans="1:7" ht="60.2">
      <c r="A226" s="60"/>
      <c r="B226" s="118" t="s">
        <v>18</v>
      </c>
      <c r="C226" s="14" t="s">
        <v>94</v>
      </c>
      <c r="D226" s="15">
        <v>100</v>
      </c>
      <c r="E226" s="119">
        <f>E227</f>
        <v>7510</v>
      </c>
      <c r="F226" s="119">
        <f>F227</f>
        <v>7604</v>
      </c>
      <c r="G226" s="119">
        <f>G227</f>
        <v>7612</v>
      </c>
    </row>
    <row r="227" spans="1:7" ht="30.1">
      <c r="A227" s="60"/>
      <c r="B227" s="118" t="s">
        <v>19</v>
      </c>
      <c r="C227" s="14"/>
      <c r="D227" s="14" t="s">
        <v>17</v>
      </c>
      <c r="E227" s="119">
        <v>7510</v>
      </c>
      <c r="F227" s="119">
        <v>7604</v>
      </c>
      <c r="G227" s="119">
        <v>7612</v>
      </c>
    </row>
    <row r="228" spans="1:7" ht="30.1">
      <c r="A228" s="60"/>
      <c r="B228" s="118" t="s">
        <v>20</v>
      </c>
      <c r="C228" s="14" t="s">
        <v>94</v>
      </c>
      <c r="D228" s="15">
        <v>200</v>
      </c>
      <c r="E228" s="119">
        <f>E229</f>
        <v>440</v>
      </c>
      <c r="F228" s="119">
        <f>F229</f>
        <v>407</v>
      </c>
      <c r="G228" s="119">
        <f>G229</f>
        <v>460</v>
      </c>
    </row>
    <row r="229" spans="1:7" ht="30.1">
      <c r="A229" s="60"/>
      <c r="B229" s="118" t="s">
        <v>21</v>
      </c>
      <c r="C229" s="15"/>
      <c r="D229" s="14" t="s">
        <v>22</v>
      </c>
      <c r="E229" s="119">
        <v>440</v>
      </c>
      <c r="F229" s="119">
        <v>407</v>
      </c>
      <c r="G229" s="119">
        <v>460</v>
      </c>
    </row>
    <row r="230" spans="1:7" ht="30.1">
      <c r="A230" s="60"/>
      <c r="B230" s="115" t="s">
        <v>2</v>
      </c>
      <c r="C230" s="47" t="s">
        <v>236</v>
      </c>
      <c r="D230" s="128"/>
      <c r="E230" s="124">
        <f t="shared" ref="E230:G231" si="68">E231</f>
        <v>1810</v>
      </c>
      <c r="F230" s="124">
        <f t="shared" si="68"/>
        <v>1828</v>
      </c>
      <c r="G230" s="124">
        <f t="shared" si="68"/>
        <v>1846</v>
      </c>
    </row>
    <row r="231" spans="1:7" ht="60.2">
      <c r="A231" s="60"/>
      <c r="B231" s="118" t="s">
        <v>18</v>
      </c>
      <c r="C231" s="14"/>
      <c r="D231" s="15">
        <v>100</v>
      </c>
      <c r="E231" s="119">
        <f t="shared" si="68"/>
        <v>1810</v>
      </c>
      <c r="F231" s="119">
        <f t="shared" si="68"/>
        <v>1828</v>
      </c>
      <c r="G231" s="119">
        <f t="shared" si="68"/>
        <v>1846</v>
      </c>
    </row>
    <row r="232" spans="1:7" ht="30.1">
      <c r="A232" s="60"/>
      <c r="B232" s="118" t="s">
        <v>19</v>
      </c>
      <c r="C232" s="15"/>
      <c r="D232" s="14" t="s">
        <v>17</v>
      </c>
      <c r="E232" s="119">
        <v>1810</v>
      </c>
      <c r="F232" s="119">
        <v>1828</v>
      </c>
      <c r="G232" s="119">
        <v>1846</v>
      </c>
    </row>
    <row r="233" spans="1:7" ht="15.05">
      <c r="A233" s="21"/>
      <c r="B233" s="115" t="s">
        <v>1</v>
      </c>
      <c r="C233" s="47" t="s">
        <v>214</v>
      </c>
      <c r="D233" s="122"/>
      <c r="E233" s="124">
        <f>E234+E235</f>
        <v>4564</v>
      </c>
      <c r="F233" s="124">
        <f t="shared" ref="F233:G233" si="69">F234+F235</f>
        <v>4627</v>
      </c>
      <c r="G233" s="124">
        <f t="shared" si="69"/>
        <v>4703</v>
      </c>
    </row>
    <row r="234" spans="1:7" ht="60.2">
      <c r="A234" s="21"/>
      <c r="B234" s="118" t="s">
        <v>18</v>
      </c>
      <c r="C234" s="14"/>
      <c r="D234" s="14">
        <v>100</v>
      </c>
      <c r="E234" s="119">
        <v>4520</v>
      </c>
      <c r="F234" s="119">
        <v>4538</v>
      </c>
      <c r="G234" s="119">
        <v>4591</v>
      </c>
    </row>
    <row r="235" spans="1:7" ht="30.1">
      <c r="A235" s="21"/>
      <c r="B235" s="118" t="s">
        <v>20</v>
      </c>
      <c r="C235" s="14"/>
      <c r="D235" s="15">
        <v>200</v>
      </c>
      <c r="E235" s="119">
        <v>44</v>
      </c>
      <c r="F235" s="119">
        <v>89</v>
      </c>
      <c r="G235" s="119">
        <v>112</v>
      </c>
    </row>
    <row r="236" spans="1:7" ht="30.1">
      <c r="A236" s="21"/>
      <c r="B236" s="115" t="s">
        <v>24</v>
      </c>
      <c r="C236" s="47" t="s">
        <v>215</v>
      </c>
      <c r="D236" s="128"/>
      <c r="E236" s="124">
        <f>E237</f>
        <v>1660</v>
      </c>
      <c r="F236" s="124">
        <f t="shared" ref="F236:G236" si="70">F237</f>
        <v>1675</v>
      </c>
      <c r="G236" s="124">
        <f t="shared" si="70"/>
        <v>1690</v>
      </c>
    </row>
    <row r="237" spans="1:7" ht="60.2">
      <c r="A237" s="21"/>
      <c r="B237" s="118" t="s">
        <v>18</v>
      </c>
      <c r="C237" s="14"/>
      <c r="D237" s="15">
        <v>100</v>
      </c>
      <c r="E237" s="119">
        <v>1660</v>
      </c>
      <c r="F237" s="119">
        <v>1675</v>
      </c>
      <c r="G237" s="119">
        <v>1690</v>
      </c>
    </row>
    <row r="238" spans="1:7" ht="30.1">
      <c r="A238" s="21"/>
      <c r="B238" s="115" t="s">
        <v>9</v>
      </c>
      <c r="C238" s="47" t="s">
        <v>126</v>
      </c>
      <c r="D238" s="142"/>
      <c r="E238" s="124">
        <f>E239+E240</f>
        <v>21519.1</v>
      </c>
      <c r="F238" s="124">
        <f>F239+F240</f>
        <v>22483</v>
      </c>
      <c r="G238" s="124">
        <f>G239+G240</f>
        <v>23636.699999999997</v>
      </c>
    </row>
    <row r="239" spans="1:7" ht="60.2">
      <c r="A239" s="21"/>
      <c r="B239" s="118" t="s">
        <v>18</v>
      </c>
      <c r="C239" s="13"/>
      <c r="D239" s="15">
        <v>100</v>
      </c>
      <c r="E239" s="119">
        <v>20143.599999999999</v>
      </c>
      <c r="F239" s="119">
        <v>21024.9</v>
      </c>
      <c r="G239" s="119">
        <v>22091.1</v>
      </c>
    </row>
    <row r="240" spans="1:7" ht="30.1">
      <c r="A240" s="21"/>
      <c r="B240" s="118" t="s">
        <v>20</v>
      </c>
      <c r="C240" s="13"/>
      <c r="D240" s="15">
        <v>200</v>
      </c>
      <c r="E240" s="119">
        <v>1375.5</v>
      </c>
      <c r="F240" s="119">
        <v>1458.1</v>
      </c>
      <c r="G240" s="119">
        <v>1545.6</v>
      </c>
    </row>
    <row r="241" spans="1:7" ht="15.05">
      <c r="A241" s="21"/>
      <c r="B241" s="115" t="s">
        <v>0</v>
      </c>
      <c r="C241" s="47" t="s">
        <v>237</v>
      </c>
      <c r="D241" s="122"/>
      <c r="E241" s="113">
        <f>E242</f>
        <v>2298</v>
      </c>
      <c r="F241" s="113">
        <f t="shared" ref="F241:G241" si="71">F242</f>
        <v>2298</v>
      </c>
      <c r="G241" s="113">
        <f t="shared" si="71"/>
        <v>2298</v>
      </c>
    </row>
    <row r="242" spans="1:7" ht="60.2">
      <c r="A242" s="21"/>
      <c r="B242" s="118" t="s">
        <v>18</v>
      </c>
      <c r="C242" s="14"/>
      <c r="D242" s="15">
        <v>100</v>
      </c>
      <c r="E242" s="119">
        <v>2298</v>
      </c>
      <c r="F242" s="119">
        <v>2298</v>
      </c>
      <c r="G242" s="119">
        <v>2298</v>
      </c>
    </row>
    <row r="243" spans="1:7" ht="15.05">
      <c r="A243" s="21"/>
      <c r="B243" s="115" t="s">
        <v>1</v>
      </c>
      <c r="C243" s="47" t="s">
        <v>145</v>
      </c>
      <c r="D243" s="122"/>
      <c r="E243" s="124">
        <f>E244+E245+E246+E248+E251+E254</f>
        <v>216712.6</v>
      </c>
      <c r="F243" s="124">
        <f t="shared" ref="F243:G243" si="72">F244+F245+F246+F248+F251+F254</f>
        <v>218118.73</v>
      </c>
      <c r="G243" s="124">
        <f t="shared" si="72"/>
        <v>220463.56</v>
      </c>
    </row>
    <row r="244" spans="1:7" ht="60.2">
      <c r="A244" s="21"/>
      <c r="B244" s="143" t="s">
        <v>18</v>
      </c>
      <c r="C244" s="144"/>
      <c r="D244" s="145">
        <v>100</v>
      </c>
      <c r="E244" s="146">
        <v>177611.2</v>
      </c>
      <c r="F244" s="146">
        <v>178259.1</v>
      </c>
      <c r="G244" s="146">
        <v>179837.1</v>
      </c>
    </row>
    <row r="245" spans="1:7" ht="30.1">
      <c r="A245" s="21"/>
      <c r="B245" s="143" t="s">
        <v>20</v>
      </c>
      <c r="C245" s="144"/>
      <c r="D245" s="145">
        <v>200</v>
      </c>
      <c r="E245" s="146">
        <v>7520.5</v>
      </c>
      <c r="F245" s="146">
        <v>7287</v>
      </c>
      <c r="G245" s="146">
        <v>7063.8</v>
      </c>
    </row>
    <row r="246" spans="1:7" ht="15.05">
      <c r="A246" s="21"/>
      <c r="B246" s="143" t="s">
        <v>232</v>
      </c>
      <c r="C246" s="147" t="s">
        <v>217</v>
      </c>
      <c r="D246" s="145"/>
      <c r="E246" s="148">
        <v>3963.9</v>
      </c>
      <c r="F246" s="148">
        <v>4002.63</v>
      </c>
      <c r="G246" s="148">
        <v>4042.66</v>
      </c>
    </row>
    <row r="247" spans="1:7" ht="60.2">
      <c r="A247" s="21"/>
      <c r="B247" s="143" t="s">
        <v>18</v>
      </c>
      <c r="C247" s="147"/>
      <c r="D247" s="145">
        <v>100</v>
      </c>
      <c r="E247" s="148">
        <v>3963.9</v>
      </c>
      <c r="F247" s="148">
        <v>4002.63</v>
      </c>
      <c r="G247" s="148">
        <v>4042.66</v>
      </c>
    </row>
    <row r="248" spans="1:7" ht="30.1">
      <c r="A248" s="21"/>
      <c r="B248" s="149" t="s">
        <v>82</v>
      </c>
      <c r="C248" s="144" t="s">
        <v>159</v>
      </c>
      <c r="D248" s="144"/>
      <c r="E248" s="148">
        <f>E249+E250</f>
        <v>4149</v>
      </c>
      <c r="F248" s="148">
        <f t="shared" ref="F248:G248" si="73">F249+F250</f>
        <v>4183</v>
      </c>
      <c r="G248" s="148">
        <f t="shared" si="73"/>
        <v>4217</v>
      </c>
    </row>
    <row r="249" spans="1:7" ht="60.2">
      <c r="A249" s="21"/>
      <c r="B249" s="143" t="s">
        <v>18</v>
      </c>
      <c r="C249" s="144"/>
      <c r="D249" s="145">
        <v>100</v>
      </c>
      <c r="E249" s="148">
        <v>4029</v>
      </c>
      <c r="F249" s="148">
        <v>4063</v>
      </c>
      <c r="G249" s="148">
        <v>4097</v>
      </c>
    </row>
    <row r="250" spans="1:7" ht="30.1">
      <c r="A250" s="21"/>
      <c r="B250" s="143" t="s">
        <v>20</v>
      </c>
      <c r="C250" s="144"/>
      <c r="D250" s="145">
        <v>200</v>
      </c>
      <c r="E250" s="148">
        <v>120</v>
      </c>
      <c r="F250" s="148">
        <v>120</v>
      </c>
      <c r="G250" s="148">
        <v>120</v>
      </c>
    </row>
    <row r="251" spans="1:7" ht="15.05">
      <c r="A251" s="21"/>
      <c r="B251" s="143" t="s">
        <v>3</v>
      </c>
      <c r="C251" s="144" t="s">
        <v>216</v>
      </c>
      <c r="D251" s="145"/>
      <c r="E251" s="148">
        <f>E252+E253</f>
        <v>18904</v>
      </c>
      <c r="F251" s="148">
        <f t="shared" ref="F251:G251" si="74">F252+F253</f>
        <v>19760</v>
      </c>
      <c r="G251" s="148">
        <f t="shared" si="74"/>
        <v>20600</v>
      </c>
    </row>
    <row r="252" spans="1:7" ht="60.2">
      <c r="A252" s="21"/>
      <c r="B252" s="143" t="s">
        <v>18</v>
      </c>
      <c r="C252" s="144"/>
      <c r="D252" s="145">
        <v>100</v>
      </c>
      <c r="E252" s="148">
        <v>18756</v>
      </c>
      <c r="F252" s="148">
        <v>19610</v>
      </c>
      <c r="G252" s="148">
        <v>20450</v>
      </c>
    </row>
    <row r="253" spans="1:7" ht="30.1">
      <c r="A253" s="21"/>
      <c r="B253" s="143" t="s">
        <v>20</v>
      </c>
      <c r="C253" s="144"/>
      <c r="D253" s="145">
        <v>200</v>
      </c>
      <c r="E253" s="148">
        <v>148</v>
      </c>
      <c r="F253" s="148">
        <v>150</v>
      </c>
      <c r="G253" s="148">
        <v>150</v>
      </c>
    </row>
    <row r="254" spans="1:7" ht="15.05">
      <c r="A254" s="21"/>
      <c r="B254" s="143" t="s">
        <v>1</v>
      </c>
      <c r="C254" s="144" t="s">
        <v>214</v>
      </c>
      <c r="D254" s="145"/>
      <c r="E254" s="148">
        <f>E255+E256</f>
        <v>4564</v>
      </c>
      <c r="F254" s="148">
        <f t="shared" ref="F254:G254" si="75">F255+F256</f>
        <v>4627</v>
      </c>
      <c r="G254" s="148">
        <f t="shared" si="75"/>
        <v>4703</v>
      </c>
    </row>
    <row r="255" spans="1:7" ht="60.2">
      <c r="A255" s="21"/>
      <c r="B255" s="143" t="s">
        <v>18</v>
      </c>
      <c r="C255" s="144"/>
      <c r="D255" s="144">
        <v>100</v>
      </c>
      <c r="E255" s="148">
        <v>4520</v>
      </c>
      <c r="F255" s="148">
        <v>4538</v>
      </c>
      <c r="G255" s="148">
        <v>4591</v>
      </c>
    </row>
    <row r="256" spans="1:7" ht="30.1">
      <c r="A256" s="21"/>
      <c r="B256" s="143" t="s">
        <v>20</v>
      </c>
      <c r="C256" s="144"/>
      <c r="D256" s="145">
        <v>200</v>
      </c>
      <c r="E256" s="148">
        <v>44</v>
      </c>
      <c r="F256" s="148">
        <v>89</v>
      </c>
      <c r="G256" s="148">
        <v>112</v>
      </c>
    </row>
    <row r="257" spans="1:7" ht="30.1">
      <c r="A257" s="21"/>
      <c r="B257" s="115" t="s">
        <v>4</v>
      </c>
      <c r="C257" s="47" t="s">
        <v>96</v>
      </c>
      <c r="D257" s="122"/>
      <c r="E257" s="113">
        <f>E258</f>
        <v>2550</v>
      </c>
      <c r="F257" s="113">
        <f t="shared" ref="F257:G257" si="76">F258</f>
        <v>2550</v>
      </c>
      <c r="G257" s="113">
        <f t="shared" si="76"/>
        <v>2550</v>
      </c>
    </row>
    <row r="258" spans="1:7" ht="30.1">
      <c r="A258" s="21"/>
      <c r="B258" s="118" t="s">
        <v>20</v>
      </c>
      <c r="C258" s="14"/>
      <c r="D258" s="15"/>
      <c r="E258" s="123">
        <v>2550</v>
      </c>
      <c r="F258" s="123">
        <v>2550</v>
      </c>
      <c r="G258" s="123">
        <v>2550</v>
      </c>
    </row>
    <row r="259" spans="1:7" ht="15.05">
      <c r="A259" s="21"/>
      <c r="B259" s="115" t="s">
        <v>8</v>
      </c>
      <c r="C259" s="47" t="s">
        <v>112</v>
      </c>
      <c r="D259" s="122"/>
      <c r="E259" s="113">
        <f>E260</f>
        <v>2500</v>
      </c>
      <c r="F259" s="113">
        <f t="shared" ref="F259:G259" si="77">F260</f>
        <v>2650</v>
      </c>
      <c r="G259" s="113">
        <f t="shared" si="77"/>
        <v>2810</v>
      </c>
    </row>
    <row r="260" spans="1:7" ht="30.1">
      <c r="A260" s="21"/>
      <c r="B260" s="118" t="s">
        <v>20</v>
      </c>
      <c r="C260" s="14"/>
      <c r="D260" s="14" t="s">
        <v>23</v>
      </c>
      <c r="E260" s="123">
        <v>2500</v>
      </c>
      <c r="F260" s="123">
        <v>2650</v>
      </c>
      <c r="G260" s="123">
        <v>2810</v>
      </c>
    </row>
    <row r="261" spans="1:7" ht="45.15">
      <c r="A261" s="21"/>
      <c r="B261" s="111" t="s">
        <v>219</v>
      </c>
      <c r="C261" s="122" t="s">
        <v>113</v>
      </c>
      <c r="D261" s="47"/>
      <c r="E261" s="150">
        <f>E262</f>
        <v>3715.8</v>
      </c>
      <c r="F261" s="150">
        <f t="shared" ref="F261:G261" si="78">F262</f>
        <v>3938.73</v>
      </c>
      <c r="G261" s="150">
        <f t="shared" si="78"/>
        <v>4175.05</v>
      </c>
    </row>
    <row r="262" spans="1:7" ht="30.1">
      <c r="A262" s="21"/>
      <c r="B262" s="118" t="s">
        <v>20</v>
      </c>
      <c r="C262" s="15"/>
      <c r="D262" s="15">
        <v>200</v>
      </c>
      <c r="E262" s="151">
        <v>3715.8</v>
      </c>
      <c r="F262" s="151">
        <v>3938.73</v>
      </c>
      <c r="G262" s="151">
        <v>4175.05</v>
      </c>
    </row>
    <row r="263" spans="1:7" ht="30.1">
      <c r="A263" s="21"/>
      <c r="B263" s="111" t="s">
        <v>25</v>
      </c>
      <c r="C263" s="47" t="s">
        <v>95</v>
      </c>
      <c r="D263" s="122"/>
      <c r="E263" s="113">
        <f>E264</f>
        <v>1500</v>
      </c>
      <c r="F263" s="113">
        <f t="shared" ref="F263:G263" si="79">F264</f>
        <v>1500</v>
      </c>
      <c r="G263" s="113">
        <f t="shared" si="79"/>
        <v>1500</v>
      </c>
    </row>
    <row r="264" spans="1:7" ht="30.1">
      <c r="A264" s="21"/>
      <c r="B264" s="118" t="s">
        <v>20</v>
      </c>
      <c r="C264" s="14"/>
      <c r="D264" s="15">
        <v>200</v>
      </c>
      <c r="E264" s="123">
        <v>1500</v>
      </c>
      <c r="F264" s="123">
        <v>1500</v>
      </c>
      <c r="G264" s="123">
        <v>1500</v>
      </c>
    </row>
    <row r="265" spans="1:7" ht="15.05">
      <c r="A265" s="21"/>
      <c r="B265" s="115" t="s">
        <v>5</v>
      </c>
      <c r="C265" s="47" t="s">
        <v>218</v>
      </c>
      <c r="D265" s="122"/>
      <c r="E265" s="113">
        <f>E266</f>
        <v>4750</v>
      </c>
      <c r="F265" s="113">
        <f t="shared" ref="F265:G265" si="80">F266</f>
        <v>15842</v>
      </c>
      <c r="G265" s="113">
        <f t="shared" si="80"/>
        <v>16800</v>
      </c>
    </row>
    <row r="266" spans="1:7" ht="30.1">
      <c r="A266" s="21"/>
      <c r="B266" s="118" t="s">
        <v>20</v>
      </c>
      <c r="C266" s="14"/>
      <c r="D266" s="15">
        <v>200</v>
      </c>
      <c r="E266" s="123">
        <v>4750</v>
      </c>
      <c r="F266" s="123">
        <v>15842</v>
      </c>
      <c r="G266" s="123">
        <v>16800</v>
      </c>
    </row>
    <row r="267" spans="1:7" ht="30.1">
      <c r="A267" s="21"/>
      <c r="B267" s="115" t="s">
        <v>6</v>
      </c>
      <c r="C267" s="47" t="s">
        <v>97</v>
      </c>
      <c r="D267" s="122"/>
      <c r="E267" s="113">
        <f>E268</f>
        <v>633</v>
      </c>
      <c r="F267" s="113">
        <f t="shared" ref="F267:G267" si="81">F268</f>
        <v>655</v>
      </c>
      <c r="G267" s="113">
        <f t="shared" si="81"/>
        <v>510</v>
      </c>
    </row>
    <row r="268" spans="1:7" ht="30.1">
      <c r="A268" s="21"/>
      <c r="B268" s="118" t="s">
        <v>20</v>
      </c>
      <c r="C268" s="14"/>
      <c r="D268" s="15">
        <v>200</v>
      </c>
      <c r="E268" s="123">
        <v>633</v>
      </c>
      <c r="F268" s="123">
        <v>655</v>
      </c>
      <c r="G268" s="123">
        <v>510</v>
      </c>
    </row>
    <row r="269" spans="1:7" ht="30.1">
      <c r="A269" s="21"/>
      <c r="B269" s="111" t="s">
        <v>7</v>
      </c>
      <c r="C269" s="126" t="s">
        <v>110</v>
      </c>
      <c r="D269" s="126"/>
      <c r="E269" s="113">
        <f>E270</f>
        <v>14997.7</v>
      </c>
      <c r="F269" s="113">
        <f t="shared" ref="F269:G269" si="82">F270</f>
        <v>14998</v>
      </c>
      <c r="G269" s="113">
        <f t="shared" si="82"/>
        <v>14998</v>
      </c>
    </row>
    <row r="270" spans="1:7" ht="30.1">
      <c r="A270" s="21"/>
      <c r="B270" s="118" t="s">
        <v>20</v>
      </c>
      <c r="C270" s="130"/>
      <c r="D270" s="15">
        <v>200</v>
      </c>
      <c r="E270" s="123">
        <v>14997.7</v>
      </c>
      <c r="F270" s="123">
        <v>14998</v>
      </c>
      <c r="G270" s="123">
        <v>14998</v>
      </c>
    </row>
    <row r="271" spans="1:7" ht="15.05">
      <c r="A271" s="21"/>
      <c r="B271" s="111" t="s">
        <v>76</v>
      </c>
      <c r="C271" s="47" t="s">
        <v>141</v>
      </c>
      <c r="D271" s="122"/>
      <c r="E271" s="113">
        <f>E272</f>
        <v>400</v>
      </c>
      <c r="F271" s="113">
        <f t="shared" ref="F271:G271" si="83">F272</f>
        <v>400</v>
      </c>
      <c r="G271" s="113">
        <f t="shared" si="83"/>
        <v>400</v>
      </c>
    </row>
    <row r="272" spans="1:7" ht="60.2">
      <c r="A272" s="21"/>
      <c r="B272" s="118" t="s">
        <v>18</v>
      </c>
      <c r="C272" s="14"/>
      <c r="D272" s="15">
        <v>100</v>
      </c>
      <c r="E272" s="123">
        <v>400</v>
      </c>
      <c r="F272" s="123">
        <v>400</v>
      </c>
      <c r="G272" s="123">
        <v>400</v>
      </c>
    </row>
    <row r="273" spans="1:7" ht="30.1">
      <c r="A273" s="21"/>
      <c r="B273" s="115" t="s">
        <v>220</v>
      </c>
      <c r="C273" s="47" t="s">
        <v>144</v>
      </c>
      <c r="D273" s="122"/>
      <c r="E273" s="113">
        <f>E274</f>
        <v>370</v>
      </c>
      <c r="F273" s="113">
        <f t="shared" ref="F273:G273" si="84">F274</f>
        <v>391</v>
      </c>
      <c r="G273" s="113">
        <f t="shared" si="84"/>
        <v>413</v>
      </c>
    </row>
    <row r="274" spans="1:7" ht="30.1">
      <c r="A274" s="21"/>
      <c r="B274" s="118" t="s">
        <v>20</v>
      </c>
      <c r="C274" s="14"/>
      <c r="D274" s="15">
        <v>200</v>
      </c>
      <c r="E274" s="123">
        <v>370</v>
      </c>
      <c r="F274" s="123">
        <v>391</v>
      </c>
      <c r="G274" s="123">
        <v>413</v>
      </c>
    </row>
    <row r="275" spans="1:7" ht="15.05">
      <c r="A275" s="21"/>
      <c r="B275" s="115" t="s">
        <v>10</v>
      </c>
      <c r="C275" s="47" t="s">
        <v>143</v>
      </c>
      <c r="D275" s="122"/>
      <c r="E275" s="113">
        <f>E276</f>
        <v>5724.3</v>
      </c>
      <c r="F275" s="113">
        <f t="shared" ref="F275:G275" si="85">F276</f>
        <v>5728.7</v>
      </c>
      <c r="G275" s="113">
        <f t="shared" si="85"/>
        <v>5733.1</v>
      </c>
    </row>
    <row r="276" spans="1:7" ht="30.1">
      <c r="A276" s="21"/>
      <c r="B276" s="13" t="s">
        <v>40</v>
      </c>
      <c r="C276" s="152"/>
      <c r="D276" s="14" t="s">
        <v>39</v>
      </c>
      <c r="E276" s="123">
        <v>5724.3</v>
      </c>
      <c r="F276" s="123">
        <v>5728.7</v>
      </c>
      <c r="G276" s="123">
        <v>5733.1</v>
      </c>
    </row>
    <row r="277" spans="1:7" ht="30.1">
      <c r="A277" s="21"/>
      <c r="B277" s="115" t="s">
        <v>86</v>
      </c>
      <c r="C277" s="47" t="s">
        <v>166</v>
      </c>
      <c r="D277" s="122"/>
      <c r="E277" s="113">
        <f>E278</f>
        <v>5102</v>
      </c>
      <c r="F277" s="113">
        <f t="shared" ref="F277:G277" si="86">F278</f>
        <v>5410</v>
      </c>
      <c r="G277" s="113">
        <f t="shared" si="86"/>
        <v>5740</v>
      </c>
    </row>
    <row r="278" spans="1:7" ht="15.05">
      <c r="A278" s="21"/>
      <c r="B278" s="118" t="s">
        <v>87</v>
      </c>
      <c r="C278" s="14"/>
      <c r="D278" s="15">
        <v>800</v>
      </c>
      <c r="E278" s="123">
        <v>5102</v>
      </c>
      <c r="F278" s="123">
        <v>5410</v>
      </c>
      <c r="G278" s="123">
        <v>5740</v>
      </c>
    </row>
    <row r="279" spans="1:7" ht="15.05">
      <c r="A279" s="21"/>
      <c r="B279" s="111" t="s">
        <v>11</v>
      </c>
      <c r="C279" s="47" t="s">
        <v>167</v>
      </c>
      <c r="D279" s="122"/>
      <c r="E279" s="113">
        <f>E280</f>
        <v>43041</v>
      </c>
      <c r="F279" s="113">
        <f t="shared" ref="F279:G279" si="87">F280</f>
        <v>39529</v>
      </c>
      <c r="G279" s="113">
        <f t="shared" si="87"/>
        <v>35830</v>
      </c>
    </row>
    <row r="280" spans="1:7" ht="15.05">
      <c r="A280" s="21"/>
      <c r="B280" s="13" t="s">
        <v>88</v>
      </c>
      <c r="C280" s="14"/>
      <c r="D280" s="15">
        <v>700</v>
      </c>
      <c r="E280" s="123">
        <v>43041</v>
      </c>
      <c r="F280" s="123">
        <v>39529</v>
      </c>
      <c r="G280" s="123">
        <v>35830</v>
      </c>
    </row>
    <row r="281" spans="1:7" ht="30.1">
      <c r="A281" s="21"/>
      <c r="B281" s="115" t="s">
        <v>75</v>
      </c>
      <c r="C281" s="122" t="s">
        <v>146</v>
      </c>
      <c r="D281" s="47"/>
      <c r="E281" s="113">
        <f>E282+E283</f>
        <v>45959.7</v>
      </c>
      <c r="F281" s="113">
        <f>F282+F283</f>
        <v>47192.299999999996</v>
      </c>
      <c r="G281" s="113">
        <f>G282+G283</f>
        <v>48483.4</v>
      </c>
    </row>
    <row r="282" spans="1:7" ht="60.2">
      <c r="A282" s="21"/>
      <c r="B282" s="118" t="s">
        <v>18</v>
      </c>
      <c r="C282" s="15"/>
      <c r="D282" s="15">
        <v>100</v>
      </c>
      <c r="E282" s="123">
        <v>44308.7</v>
      </c>
      <c r="F282" s="123">
        <v>45473.599999999999</v>
      </c>
      <c r="G282" s="123">
        <v>46694.3</v>
      </c>
    </row>
    <row r="283" spans="1:7" ht="30.1">
      <c r="A283" s="21"/>
      <c r="B283" s="118" t="s">
        <v>20</v>
      </c>
      <c r="C283" s="15"/>
      <c r="D283" s="15">
        <v>200</v>
      </c>
      <c r="E283" s="123">
        <v>1651</v>
      </c>
      <c r="F283" s="123">
        <v>1718.7</v>
      </c>
      <c r="G283" s="123">
        <v>1789.1</v>
      </c>
    </row>
    <row r="284" spans="1:7" ht="30.1">
      <c r="A284" s="21"/>
      <c r="B284" s="111" t="s">
        <v>85</v>
      </c>
      <c r="C284" s="47" t="s">
        <v>224</v>
      </c>
      <c r="D284" s="122"/>
      <c r="E284" s="113">
        <f t="shared" ref="E284:G285" si="88">E285</f>
        <v>790</v>
      </c>
      <c r="F284" s="113">
        <f t="shared" si="88"/>
        <v>837</v>
      </c>
      <c r="G284" s="113">
        <f t="shared" si="88"/>
        <v>888</v>
      </c>
    </row>
    <row r="285" spans="1:7" ht="30.1">
      <c r="A285" s="21"/>
      <c r="B285" s="118" t="s">
        <v>20</v>
      </c>
      <c r="C285" s="14"/>
      <c r="D285" s="15">
        <v>200</v>
      </c>
      <c r="E285" s="123">
        <f t="shared" si="88"/>
        <v>790</v>
      </c>
      <c r="F285" s="123">
        <f t="shared" si="88"/>
        <v>837</v>
      </c>
      <c r="G285" s="123">
        <f t="shared" si="88"/>
        <v>888</v>
      </c>
    </row>
    <row r="286" spans="1:7" ht="30.1">
      <c r="A286" s="21"/>
      <c r="B286" s="118" t="s">
        <v>21</v>
      </c>
      <c r="C286" s="14"/>
      <c r="D286" s="14" t="s">
        <v>22</v>
      </c>
      <c r="E286" s="123">
        <v>790</v>
      </c>
      <c r="F286" s="123">
        <v>837</v>
      </c>
      <c r="G286" s="123">
        <v>888</v>
      </c>
    </row>
    <row r="287" spans="1:7" ht="22.6" customHeight="1">
      <c r="A287" s="21"/>
      <c r="B287" s="153" t="s">
        <v>221</v>
      </c>
      <c r="C287" s="154"/>
      <c r="D287" s="154"/>
      <c r="E287" s="155">
        <f>E210+E215+E220+E225+E230+E233+E236+E238+E241+E243+E257+E259+E261+E263+E265+E267+E269+E271+E273+E275+E277+E279+E281+E284</f>
        <v>422805.2</v>
      </c>
      <c r="F287" s="155">
        <f>F210+F215+F220+F225+F230+F233+F236+F238+F241+F243+F257+F259+F261+F263+F265+F267+F269+F271+F273+F275+F277+F279+F281+F284</f>
        <v>438053.45999999996</v>
      </c>
      <c r="G287" s="155">
        <f>G210+G215+G220+G225+G230+G233+G236+G238+G241+G243+G257+G259+G261+G263+G265+G267+G269+G271+G273+G275+G277+G279+G281+G284</f>
        <v>443449.81</v>
      </c>
    </row>
    <row r="288" spans="1:7" ht="29.95" customHeight="1">
      <c r="A288" s="21"/>
      <c r="B288" s="22" t="s">
        <v>222</v>
      </c>
      <c r="C288" s="22"/>
      <c r="D288" s="22"/>
      <c r="E288" s="63">
        <f>E203+E209+E287</f>
        <v>2712736.93</v>
      </c>
      <c r="F288" s="63">
        <f>F203+F209+F287</f>
        <v>2633320.1599999997</v>
      </c>
      <c r="G288" s="63">
        <f>G203+G209+G287</f>
        <v>2747558.1100000003</v>
      </c>
    </row>
    <row r="289" spans="1:7" ht="15.05">
      <c r="A289" s="1"/>
      <c r="B289" s="1"/>
      <c r="C289" s="1"/>
      <c r="D289" s="1"/>
      <c r="E289" s="1"/>
      <c r="F289" s="1"/>
      <c r="G289" s="1"/>
    </row>
    <row r="290" spans="1:7" ht="15.05">
      <c r="A290" s="1"/>
      <c r="B290" s="1"/>
      <c r="C290" s="1"/>
      <c r="D290" s="1"/>
      <c r="E290" s="1"/>
      <c r="F290" s="1"/>
      <c r="G290" s="1"/>
    </row>
    <row r="291" spans="1:7" ht="15.05">
      <c r="A291" s="1"/>
      <c r="B291" s="1"/>
      <c r="C291" s="1"/>
      <c r="D291" s="1"/>
      <c r="E291" s="1"/>
      <c r="F291" s="1"/>
      <c r="G291" s="1"/>
    </row>
    <row r="292" spans="1:7" ht="15.05">
      <c r="A292" s="1"/>
      <c r="B292" s="40" t="s">
        <v>14</v>
      </c>
      <c r="C292" s="1"/>
      <c r="D292" s="1"/>
      <c r="E292" s="1"/>
      <c r="F292" s="1" t="s">
        <v>15</v>
      </c>
      <c r="G292" s="1"/>
    </row>
    <row r="293" spans="1:7" ht="15.05">
      <c r="A293" s="1"/>
      <c r="B293" s="1"/>
      <c r="C293" s="1"/>
      <c r="D293" s="1"/>
      <c r="E293" s="1"/>
      <c r="F293" s="1"/>
      <c r="G293" s="1"/>
    </row>
    <row r="294" spans="1:7" ht="15.05">
      <c r="A294" s="1"/>
      <c r="B294" s="1"/>
      <c r="C294" s="1"/>
      <c r="D294" s="1"/>
      <c r="E294" s="1"/>
      <c r="F294" s="1"/>
      <c r="G294" s="1"/>
    </row>
    <row r="295" spans="1:7" ht="15.05">
      <c r="A295" s="1"/>
      <c r="B295" s="1"/>
      <c r="C295" s="1"/>
      <c r="D295" s="1"/>
      <c r="E295" s="1"/>
      <c r="F295" s="1"/>
      <c r="G295" s="1"/>
    </row>
    <row r="296" spans="1:7" ht="15.05">
      <c r="A296" s="1"/>
      <c r="B296" s="1"/>
      <c r="C296" s="1"/>
      <c r="D296" s="1"/>
      <c r="E296" s="1"/>
      <c r="F296" s="1"/>
      <c r="G296" s="1"/>
    </row>
    <row r="297" spans="1:7" ht="15.05">
      <c r="A297" s="1"/>
      <c r="B297" s="1"/>
      <c r="C297" s="1"/>
      <c r="D297" s="1"/>
      <c r="E297" s="1"/>
      <c r="F297" s="1"/>
      <c r="G297" s="1"/>
    </row>
    <row r="298" spans="1:7" ht="15.05">
      <c r="A298" s="1"/>
      <c r="B298" s="1"/>
      <c r="C298" s="1"/>
      <c r="D298" s="1"/>
      <c r="E298" s="1"/>
      <c r="F298" s="1"/>
      <c r="G298" s="1"/>
    </row>
    <row r="299" spans="1:7" ht="15.05">
      <c r="A299" s="1"/>
      <c r="B299" s="1"/>
      <c r="C299" s="1"/>
      <c r="D299" s="1"/>
      <c r="E299" s="1"/>
      <c r="F299" s="1"/>
      <c r="G299" s="1"/>
    </row>
    <row r="300" spans="1:7" ht="15.05">
      <c r="A300" s="1"/>
      <c r="B300" s="1"/>
      <c r="C300" s="1"/>
      <c r="D300" s="1"/>
      <c r="E300" s="1"/>
      <c r="F300" s="1"/>
      <c r="G300" s="1"/>
    </row>
    <row r="301" spans="1:7" ht="15.05">
      <c r="A301" s="1"/>
      <c r="B301" s="1"/>
      <c r="C301" s="1"/>
      <c r="D301" s="1"/>
      <c r="E301" s="1"/>
      <c r="F301" s="1"/>
      <c r="G301" s="1"/>
    </row>
    <row r="302" spans="1:7" ht="15.05">
      <c r="A302" s="1"/>
      <c r="B302" s="1"/>
      <c r="C302" s="1"/>
      <c r="D302" s="1"/>
      <c r="E302" s="1"/>
      <c r="F302" s="1"/>
      <c r="G302" s="1"/>
    </row>
    <row r="303" spans="1:7" ht="15.05">
      <c r="A303" s="1"/>
      <c r="B303" s="1"/>
      <c r="C303" s="1"/>
      <c r="D303" s="1"/>
      <c r="E303" s="1"/>
      <c r="F303" s="1"/>
      <c r="G303" s="1"/>
    </row>
    <row r="304" spans="1:7" ht="15.05">
      <c r="A304" s="1"/>
      <c r="B304" s="1"/>
      <c r="C304" s="1"/>
      <c r="D304" s="1"/>
      <c r="E304" s="1"/>
      <c r="F304" s="1"/>
      <c r="G304" s="1"/>
    </row>
    <row r="305" spans="1:7" ht="15.05">
      <c r="A305" s="1"/>
      <c r="B305" s="1"/>
      <c r="C305" s="1"/>
      <c r="D305" s="1"/>
      <c r="E305" s="1"/>
      <c r="F305" s="1"/>
      <c r="G305" s="1"/>
    </row>
    <row r="306" spans="1:7" ht="15.05">
      <c r="A306" s="1"/>
      <c r="B306" s="1"/>
      <c r="C306" s="1"/>
      <c r="D306" s="1"/>
      <c r="E306" s="1"/>
      <c r="F306" s="1"/>
      <c r="G306" s="1"/>
    </row>
    <row r="307" spans="1:7" ht="15.05">
      <c r="A307" s="1"/>
      <c r="B307" s="1"/>
      <c r="C307" s="1"/>
      <c r="D307" s="1"/>
      <c r="E307" s="1"/>
      <c r="F307" s="1"/>
      <c r="G307" s="1"/>
    </row>
    <row r="308" spans="1:7" ht="15.05">
      <c r="A308" s="1"/>
      <c r="B308" s="1"/>
      <c r="C308" s="1"/>
      <c r="D308" s="1"/>
      <c r="E308" s="1"/>
      <c r="F308" s="1"/>
      <c r="G308" s="1"/>
    </row>
    <row r="309" spans="1:7" ht="15.05">
      <c r="A309" s="1"/>
      <c r="B309" s="1"/>
      <c r="C309" s="1"/>
      <c r="D309" s="1"/>
      <c r="E309" s="1"/>
      <c r="F309" s="1"/>
      <c r="G309" s="1"/>
    </row>
    <row r="310" spans="1:7" ht="15.05">
      <c r="A310" s="1"/>
      <c r="B310" s="1"/>
      <c r="C310" s="1"/>
      <c r="D310" s="1"/>
      <c r="E310" s="1"/>
      <c r="F310" s="1"/>
      <c r="G310" s="1"/>
    </row>
    <row r="311" spans="1:7" ht="15.05">
      <c r="A311" s="1"/>
      <c r="B311" s="1"/>
      <c r="C311" s="1"/>
      <c r="D311" s="1"/>
      <c r="E311" s="1"/>
      <c r="F311" s="1"/>
      <c r="G311" s="1"/>
    </row>
    <row r="312" spans="1:7" ht="15.05">
      <c r="A312" s="1"/>
      <c r="B312" s="1"/>
      <c r="C312" s="1"/>
      <c r="D312" s="1"/>
      <c r="E312" s="1"/>
      <c r="F312" s="1"/>
      <c r="G312" s="1"/>
    </row>
    <row r="313" spans="1:7" ht="15.05">
      <c r="A313" s="1"/>
      <c r="B313" s="1"/>
      <c r="C313" s="1"/>
      <c r="D313" s="1"/>
      <c r="E313" s="1"/>
      <c r="F313" s="1"/>
      <c r="G313" s="1"/>
    </row>
    <row r="314" spans="1:7" ht="15.05">
      <c r="A314" s="1"/>
      <c r="B314" s="1"/>
      <c r="C314" s="1"/>
      <c r="D314" s="1"/>
      <c r="E314" s="1"/>
      <c r="F314" s="1"/>
      <c r="G314" s="1"/>
    </row>
    <row r="315" spans="1:7" ht="15.05">
      <c r="A315" s="1"/>
      <c r="B315" s="1"/>
      <c r="C315" s="1"/>
      <c r="D315" s="1"/>
      <c r="E315" s="1"/>
      <c r="F315" s="1"/>
      <c r="G315" s="1"/>
    </row>
    <row r="316" spans="1:7" ht="15.05">
      <c r="A316" s="1"/>
      <c r="B316" s="1"/>
      <c r="C316" s="1"/>
      <c r="D316" s="1"/>
      <c r="E316" s="1"/>
      <c r="F316" s="1"/>
      <c r="G316" s="1"/>
    </row>
    <row r="317" spans="1:7" ht="15.05">
      <c r="A317" s="1"/>
      <c r="B317" s="1"/>
      <c r="C317" s="1"/>
      <c r="D317" s="1"/>
      <c r="E317" s="1"/>
      <c r="F317" s="1"/>
      <c r="G317" s="1"/>
    </row>
    <row r="318" spans="1:7" ht="15.05">
      <c r="A318" s="1"/>
      <c r="B318" s="1"/>
      <c r="C318" s="1"/>
      <c r="D318" s="1"/>
      <c r="E318" s="1"/>
      <c r="F318" s="1"/>
      <c r="G318" s="1"/>
    </row>
    <row r="319" spans="1:7" ht="15.05">
      <c r="A319" s="1"/>
      <c r="B319" s="1"/>
      <c r="C319" s="1"/>
      <c r="D319" s="1"/>
      <c r="E319" s="1"/>
      <c r="F319" s="1"/>
      <c r="G319" s="1"/>
    </row>
    <row r="320" spans="1:7" ht="15.05">
      <c r="A320" s="1"/>
      <c r="B320" s="1"/>
      <c r="C320" s="1"/>
      <c r="D320" s="1"/>
      <c r="E320" s="1"/>
      <c r="F320" s="1"/>
      <c r="G320" s="1"/>
    </row>
    <row r="321" spans="1:7" ht="15.05">
      <c r="A321" s="1"/>
      <c r="B321" s="1"/>
      <c r="C321" s="1"/>
      <c r="D321" s="1"/>
      <c r="E321" s="1"/>
      <c r="F321" s="1"/>
      <c r="G321" s="1"/>
    </row>
    <row r="322" spans="1:7" ht="15.05">
      <c r="A322" s="1"/>
      <c r="B322" s="1"/>
      <c r="C322" s="1"/>
      <c r="D322" s="1"/>
      <c r="E322" s="1"/>
      <c r="F322" s="1"/>
      <c r="G322" s="1"/>
    </row>
    <row r="323" spans="1:7" ht="15.05">
      <c r="A323" s="1"/>
      <c r="B323" s="1"/>
      <c r="C323" s="1"/>
      <c r="D323" s="1"/>
      <c r="E323" s="1"/>
      <c r="F323" s="1"/>
      <c r="G323" s="1"/>
    </row>
    <row r="324" spans="1:7" ht="15.05">
      <c r="A324" s="1"/>
      <c r="B324" s="1"/>
      <c r="C324" s="1"/>
      <c r="D324" s="1"/>
      <c r="E324" s="1"/>
      <c r="F324" s="1"/>
      <c r="G324" s="1"/>
    </row>
    <row r="325" spans="1:7" ht="15.05">
      <c r="A325" s="1"/>
      <c r="B325" s="1"/>
      <c r="C325" s="1"/>
      <c r="D325" s="1"/>
      <c r="E325" s="1"/>
      <c r="F325" s="1"/>
      <c r="G325" s="1"/>
    </row>
    <row r="326" spans="1:7" ht="15.05">
      <c r="A326" s="1"/>
      <c r="B326" s="1"/>
      <c r="C326" s="1"/>
      <c r="D326" s="1"/>
      <c r="E326" s="1"/>
      <c r="F326" s="1"/>
      <c r="G326" s="1"/>
    </row>
    <row r="327" spans="1:7" ht="15.05">
      <c r="A327" s="1"/>
      <c r="B327" s="1"/>
      <c r="C327" s="1"/>
      <c r="D327" s="1"/>
      <c r="E327" s="1"/>
      <c r="F327" s="1"/>
      <c r="G327" s="1"/>
    </row>
    <row r="328" spans="1:7" ht="15.05">
      <c r="A328" s="1"/>
      <c r="B328" s="1"/>
      <c r="C328" s="1"/>
      <c r="D328" s="1"/>
      <c r="E328" s="1"/>
      <c r="F328" s="1"/>
      <c r="G328" s="1"/>
    </row>
    <row r="329" spans="1:7" ht="15.05">
      <c r="A329" s="1"/>
      <c r="B329" s="1"/>
      <c r="C329" s="1"/>
      <c r="D329" s="1"/>
      <c r="E329" s="1"/>
      <c r="F329" s="1"/>
      <c r="G329" s="1"/>
    </row>
    <row r="330" spans="1:7" ht="15.05">
      <c r="A330" s="1"/>
      <c r="B330" s="1"/>
      <c r="C330" s="1"/>
      <c r="D330" s="1"/>
      <c r="E330" s="1"/>
      <c r="F330" s="1"/>
      <c r="G330" s="1"/>
    </row>
    <row r="331" spans="1:7" ht="15.05">
      <c r="A331" s="1"/>
      <c r="B331" s="1"/>
      <c r="C331" s="1"/>
      <c r="D331" s="1"/>
      <c r="E331" s="1"/>
      <c r="F331" s="1"/>
      <c r="G331" s="1"/>
    </row>
    <row r="332" spans="1:7" ht="15.05">
      <c r="A332" s="1"/>
      <c r="B332" s="1"/>
      <c r="C332" s="1"/>
      <c r="D332" s="1"/>
      <c r="E332" s="1"/>
      <c r="F332" s="1"/>
      <c r="G332" s="1"/>
    </row>
    <row r="333" spans="1:7" ht="15.05">
      <c r="A333" s="1"/>
      <c r="B333" s="1"/>
      <c r="C333" s="1"/>
      <c r="D333" s="1"/>
      <c r="E333" s="1"/>
      <c r="F333" s="1"/>
      <c r="G333" s="1"/>
    </row>
    <row r="334" spans="1:7" ht="15.05">
      <c r="A334" s="1"/>
      <c r="B334" s="1"/>
      <c r="C334" s="1"/>
      <c r="D334" s="1"/>
      <c r="E334" s="1"/>
      <c r="F334" s="1"/>
      <c r="G334" s="1"/>
    </row>
    <row r="335" spans="1:7" ht="15.05">
      <c r="A335" s="1"/>
      <c r="B335" s="1"/>
      <c r="C335" s="1"/>
      <c r="D335" s="1"/>
      <c r="E335" s="1"/>
      <c r="F335" s="1"/>
      <c r="G335" s="1"/>
    </row>
    <row r="336" spans="1:7" ht="15.05">
      <c r="A336" s="1"/>
      <c r="B336" s="1"/>
      <c r="C336" s="1"/>
      <c r="D336" s="1"/>
      <c r="E336" s="1"/>
      <c r="F336" s="1"/>
      <c r="G336" s="1"/>
    </row>
    <row r="337" spans="1:7" ht="15.05">
      <c r="A337" s="1"/>
      <c r="B337" s="1"/>
      <c r="C337" s="1"/>
      <c r="D337" s="1"/>
      <c r="E337" s="1"/>
      <c r="F337" s="1"/>
      <c r="G337" s="1"/>
    </row>
    <row r="338" spans="1:7" ht="15.05">
      <c r="A338" s="1"/>
      <c r="B338" s="1"/>
      <c r="C338" s="1"/>
      <c r="D338" s="1"/>
      <c r="E338" s="1"/>
      <c r="F338" s="1"/>
      <c r="G338" s="1"/>
    </row>
    <row r="339" spans="1:7" ht="15.05">
      <c r="A339" s="1"/>
      <c r="B339" s="1"/>
      <c r="C339" s="1"/>
      <c r="D339" s="1"/>
      <c r="E339" s="1"/>
      <c r="F339" s="1"/>
      <c r="G339" s="1"/>
    </row>
    <row r="340" spans="1:7" ht="15.05">
      <c r="A340" s="1"/>
      <c r="B340" s="1"/>
      <c r="C340" s="1"/>
      <c r="D340" s="1"/>
      <c r="E340" s="1"/>
      <c r="F340" s="1"/>
      <c r="G340" s="1"/>
    </row>
    <row r="341" spans="1:7" ht="15.05">
      <c r="A341" s="1"/>
      <c r="B341" s="1"/>
      <c r="C341" s="1"/>
      <c r="D341" s="1"/>
      <c r="E341" s="1"/>
      <c r="F341" s="1"/>
      <c r="G341" s="1"/>
    </row>
    <row r="342" spans="1:7" ht="15.05">
      <c r="A342" s="1"/>
      <c r="B342" s="1"/>
      <c r="C342" s="1"/>
      <c r="D342" s="1"/>
      <c r="E342" s="1"/>
      <c r="F342" s="1"/>
      <c r="G342" s="1"/>
    </row>
    <row r="343" spans="1:7" ht="15.05">
      <c r="A343" s="1"/>
      <c r="B343" s="1"/>
      <c r="C343" s="1"/>
      <c r="D343" s="1"/>
      <c r="E343" s="1"/>
      <c r="F343" s="1"/>
      <c r="G343" s="1"/>
    </row>
    <row r="344" spans="1:7" ht="15.05">
      <c r="A344" s="1"/>
      <c r="B344" s="1"/>
      <c r="C344" s="1"/>
      <c r="D344" s="1"/>
      <c r="E344" s="1"/>
      <c r="F344" s="1"/>
      <c r="G344" s="1"/>
    </row>
    <row r="345" spans="1:7" ht="15.05">
      <c r="A345" s="1"/>
      <c r="B345" s="1"/>
      <c r="C345" s="1"/>
      <c r="D345" s="1"/>
      <c r="E345" s="1"/>
      <c r="F345" s="1"/>
      <c r="G345" s="1"/>
    </row>
    <row r="346" spans="1:7" ht="15.05">
      <c r="A346" s="1"/>
      <c r="B346" s="1"/>
      <c r="C346" s="1"/>
      <c r="D346" s="1"/>
      <c r="E346" s="1"/>
      <c r="F346" s="1"/>
      <c r="G346" s="1"/>
    </row>
    <row r="347" spans="1:7" ht="15.05">
      <c r="A347" s="1"/>
      <c r="B347" s="1"/>
      <c r="C347" s="1"/>
      <c r="D347" s="1"/>
      <c r="E347" s="1"/>
      <c r="F347" s="1"/>
      <c r="G347" s="1"/>
    </row>
    <row r="348" spans="1:7" ht="15.05">
      <c r="A348" s="1"/>
      <c r="B348" s="1"/>
      <c r="C348" s="1"/>
      <c r="D348" s="1"/>
      <c r="E348" s="1"/>
      <c r="F348" s="1"/>
      <c r="G348" s="1"/>
    </row>
    <row r="349" spans="1:7" ht="15.05">
      <c r="A349" s="1"/>
      <c r="B349" s="1"/>
      <c r="C349" s="1"/>
      <c r="D349" s="1"/>
      <c r="E349" s="1"/>
      <c r="F349" s="1"/>
      <c r="G349" s="1"/>
    </row>
    <row r="350" spans="1:7" ht="15.05">
      <c r="A350" s="1"/>
      <c r="B350" s="1"/>
      <c r="C350" s="1"/>
      <c r="D350" s="1"/>
      <c r="E350" s="1"/>
      <c r="F350" s="1"/>
      <c r="G350" s="1"/>
    </row>
    <row r="351" spans="1:7" ht="15.05">
      <c r="A351" s="1"/>
      <c r="B351" s="1"/>
      <c r="C351" s="1"/>
      <c r="D351" s="1"/>
      <c r="E351" s="1"/>
      <c r="F351" s="1"/>
      <c r="G351" s="1"/>
    </row>
    <row r="352" spans="1:7" ht="15.05">
      <c r="A352" s="1"/>
      <c r="B352" s="1"/>
      <c r="C352" s="1"/>
      <c r="D352" s="1"/>
      <c r="E352" s="1"/>
      <c r="F352" s="1"/>
      <c r="G352" s="1"/>
    </row>
    <row r="353" spans="1:7" ht="15.05">
      <c r="A353" s="1"/>
      <c r="B353" s="1"/>
      <c r="C353" s="1"/>
      <c r="D353" s="1"/>
      <c r="E353" s="1"/>
      <c r="F353" s="1"/>
      <c r="G353" s="1"/>
    </row>
    <row r="354" spans="1:7" ht="15.05">
      <c r="A354" s="1"/>
      <c r="B354" s="1"/>
      <c r="C354" s="1"/>
      <c r="D354" s="1"/>
      <c r="E354" s="1"/>
      <c r="F354" s="1"/>
      <c r="G354" s="1"/>
    </row>
    <row r="355" spans="1:7" ht="15.05">
      <c r="A355" s="1"/>
      <c r="B355" s="1"/>
      <c r="C355" s="1"/>
      <c r="D355" s="1"/>
      <c r="E355" s="1"/>
      <c r="F355" s="1"/>
      <c r="G355" s="1"/>
    </row>
    <row r="356" spans="1:7" ht="15.05">
      <c r="A356" s="1"/>
      <c r="B356" s="1"/>
      <c r="C356" s="1"/>
      <c r="D356" s="1"/>
      <c r="E356" s="1"/>
      <c r="F356" s="1"/>
      <c r="G356" s="1"/>
    </row>
    <row r="357" spans="1:7" ht="15.05">
      <c r="A357" s="1"/>
      <c r="B357" s="1"/>
      <c r="C357" s="1"/>
      <c r="D357" s="1"/>
      <c r="E357" s="1"/>
      <c r="F357" s="1"/>
      <c r="G357" s="1"/>
    </row>
    <row r="358" spans="1:7" ht="15.05">
      <c r="A358" s="1"/>
      <c r="B358" s="1"/>
      <c r="C358" s="1"/>
      <c r="D358" s="1"/>
      <c r="E358" s="1"/>
      <c r="F358" s="1"/>
      <c r="G358" s="1"/>
    </row>
  </sheetData>
  <mergeCells count="7">
    <mergeCell ref="A7:G7"/>
    <mergeCell ref="E9:E10"/>
    <mergeCell ref="D9:D10"/>
    <mergeCell ref="C9:C10"/>
    <mergeCell ref="B9:B10"/>
    <mergeCell ref="A9:A10"/>
    <mergeCell ref="F9:G9"/>
  </mergeCells>
  <pageMargins left="0.78740157480314965" right="0.39370078740157483" top="0.78740157480314965" bottom="0.78740157480314965" header="0.31496062992125984" footer="0.31496062992125984"/>
  <pageSetup paperSize="9" orientation="landscape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8:F72"/>
  <sheetViews>
    <sheetView topLeftCell="A10" zoomScale="90" zoomScaleNormal="90" workbookViewId="0">
      <selection activeCell="I17" sqref="I17"/>
    </sheetView>
  </sheetViews>
  <sheetFormatPr defaultRowHeight="10.25"/>
  <cols>
    <col min="1" max="1" width="69.5" customWidth="1"/>
    <col min="2" max="2" width="16.5" customWidth="1"/>
    <col min="4" max="4" width="14.375" customWidth="1"/>
    <col min="5" max="5" width="16.375" customWidth="1"/>
    <col min="6" max="6" width="14.375" customWidth="1"/>
  </cols>
  <sheetData>
    <row r="8" spans="1:6" ht="15.05">
      <c r="A8" s="57" t="s">
        <v>1</v>
      </c>
      <c r="B8" s="37" t="s">
        <v>145</v>
      </c>
      <c r="C8" s="38"/>
      <c r="D8" s="39">
        <f>D9+D10</f>
        <v>221276.6</v>
      </c>
      <c r="E8" s="39">
        <f t="shared" ref="E8:F8" si="0">E9+E10</f>
        <v>222745.83000000002</v>
      </c>
      <c r="F8" s="39">
        <f t="shared" si="0"/>
        <v>225166.66</v>
      </c>
    </row>
    <row r="9" spans="1:6" ht="75.25">
      <c r="A9" s="56" t="s">
        <v>18</v>
      </c>
      <c r="B9" s="3"/>
      <c r="C9" s="35">
        <v>100</v>
      </c>
      <c r="D9" s="4">
        <f>D12+D15+D17+D20+D23</f>
        <v>213400.1</v>
      </c>
      <c r="E9" s="4">
        <f t="shared" ref="E9:F9" si="1">E12+E15+E17+E20+E23</f>
        <v>215010.83000000002</v>
      </c>
      <c r="F9" s="4">
        <f t="shared" si="1"/>
        <v>217608.86000000002</v>
      </c>
    </row>
    <row r="10" spans="1:6" ht="30.1">
      <c r="A10" s="56" t="s">
        <v>20</v>
      </c>
      <c r="B10" s="3"/>
      <c r="C10" s="36">
        <v>200</v>
      </c>
      <c r="D10" s="4">
        <f>D13+D18+D21+D24</f>
        <v>7876.5</v>
      </c>
      <c r="E10" s="4">
        <f t="shared" ref="E10:F10" si="2">E13+E18+E21+E24</f>
        <v>7735</v>
      </c>
      <c r="F10" s="4">
        <f t="shared" si="2"/>
        <v>7557.8</v>
      </c>
    </row>
    <row r="11" spans="1:6" ht="15.05">
      <c r="A11" s="93" t="s">
        <v>1</v>
      </c>
      <c r="B11" s="94" t="s">
        <v>145</v>
      </c>
      <c r="C11" s="95"/>
      <c r="D11" s="96">
        <f>D12+D13</f>
        <v>189695.7</v>
      </c>
      <c r="E11" s="96">
        <f t="shared" ref="E11:F11" si="3">E12+E13</f>
        <v>190173.2</v>
      </c>
      <c r="F11" s="96">
        <f t="shared" si="3"/>
        <v>191604</v>
      </c>
    </row>
    <row r="12" spans="1:6" ht="75.25">
      <c r="A12" s="86" t="s">
        <v>18</v>
      </c>
      <c r="B12" s="94"/>
      <c r="C12" s="95">
        <v>100</v>
      </c>
      <c r="D12" s="96">
        <v>182131.20000000001</v>
      </c>
      <c r="E12" s="96">
        <v>182797.2</v>
      </c>
      <c r="F12" s="96">
        <v>184428.2</v>
      </c>
    </row>
    <row r="13" spans="1:6" ht="30.1">
      <c r="A13" s="86" t="s">
        <v>20</v>
      </c>
      <c r="B13" s="94"/>
      <c r="C13" s="95">
        <v>200</v>
      </c>
      <c r="D13" s="96">
        <v>7564.5</v>
      </c>
      <c r="E13" s="96">
        <v>7376</v>
      </c>
      <c r="F13" s="96">
        <v>7175.8</v>
      </c>
    </row>
    <row r="14" spans="1:6" ht="15.05">
      <c r="A14" s="86" t="s">
        <v>232</v>
      </c>
      <c r="B14" s="87" t="s">
        <v>217</v>
      </c>
      <c r="C14" s="95"/>
      <c r="D14" s="88">
        <v>3963.9</v>
      </c>
      <c r="E14" s="88">
        <v>4002.63</v>
      </c>
      <c r="F14" s="88">
        <v>4042.66</v>
      </c>
    </row>
    <row r="15" spans="1:6" ht="75.25">
      <c r="A15" s="86" t="s">
        <v>18</v>
      </c>
      <c r="B15" s="87"/>
      <c r="C15" s="95">
        <v>100</v>
      </c>
      <c r="D15" s="88">
        <v>3963.9</v>
      </c>
      <c r="E15" s="88">
        <v>4002.63</v>
      </c>
      <c r="F15" s="88">
        <v>4042.66</v>
      </c>
    </row>
    <row r="16" spans="1:6" ht="45.15">
      <c r="A16" s="93" t="s">
        <v>82</v>
      </c>
      <c r="B16" s="94" t="s">
        <v>159</v>
      </c>
      <c r="C16" s="97"/>
      <c r="D16" s="88">
        <f>D17+D18</f>
        <v>4149</v>
      </c>
      <c r="E16" s="88">
        <f t="shared" ref="E16:F16" si="4">E17+E18</f>
        <v>4183</v>
      </c>
      <c r="F16" s="88">
        <f t="shared" si="4"/>
        <v>4217</v>
      </c>
    </row>
    <row r="17" spans="1:6" ht="75.25">
      <c r="A17" s="86" t="s">
        <v>18</v>
      </c>
      <c r="B17" s="94"/>
      <c r="C17" s="95">
        <v>100</v>
      </c>
      <c r="D17" s="88">
        <v>4029</v>
      </c>
      <c r="E17" s="88">
        <v>4063</v>
      </c>
      <c r="F17" s="88">
        <v>4097</v>
      </c>
    </row>
    <row r="18" spans="1:6" ht="30.1">
      <c r="A18" s="86" t="s">
        <v>20</v>
      </c>
      <c r="B18" s="94"/>
      <c r="C18" s="95">
        <v>200</v>
      </c>
      <c r="D18" s="88">
        <v>120</v>
      </c>
      <c r="E18" s="88">
        <v>120</v>
      </c>
      <c r="F18" s="88">
        <v>120</v>
      </c>
    </row>
    <row r="19" spans="1:6" ht="15.05">
      <c r="A19" s="86" t="s">
        <v>3</v>
      </c>
      <c r="B19" s="94" t="s">
        <v>216</v>
      </c>
      <c r="C19" s="95"/>
      <c r="D19" s="88">
        <f>D20+D21</f>
        <v>18904</v>
      </c>
      <c r="E19" s="88">
        <f t="shared" ref="E19:F19" si="5">E20+E21</f>
        <v>19760</v>
      </c>
      <c r="F19" s="88">
        <f t="shared" si="5"/>
        <v>20600</v>
      </c>
    </row>
    <row r="20" spans="1:6" ht="75.25">
      <c r="A20" s="86" t="s">
        <v>18</v>
      </c>
      <c r="B20" s="94"/>
      <c r="C20" s="95">
        <v>100</v>
      </c>
      <c r="D20" s="88">
        <v>18756</v>
      </c>
      <c r="E20" s="88">
        <v>19610</v>
      </c>
      <c r="F20" s="88">
        <v>20450</v>
      </c>
    </row>
    <row r="21" spans="1:6" ht="30.1">
      <c r="A21" s="86" t="s">
        <v>20</v>
      </c>
      <c r="B21" s="94"/>
      <c r="C21" s="95">
        <v>200</v>
      </c>
      <c r="D21" s="88">
        <v>148</v>
      </c>
      <c r="E21" s="88">
        <v>150</v>
      </c>
      <c r="F21" s="88">
        <v>150</v>
      </c>
    </row>
    <row r="22" spans="1:6" ht="15.05">
      <c r="A22" s="86" t="s">
        <v>1</v>
      </c>
      <c r="B22" s="94" t="s">
        <v>214</v>
      </c>
      <c r="C22" s="95"/>
      <c r="D22" s="88">
        <f>D23+D24</f>
        <v>4564</v>
      </c>
      <c r="E22" s="88">
        <f t="shared" ref="E22:F22" si="6">E23+E24</f>
        <v>4627</v>
      </c>
      <c r="F22" s="88">
        <f t="shared" si="6"/>
        <v>4703</v>
      </c>
    </row>
    <row r="23" spans="1:6" ht="75.25">
      <c r="A23" s="86" t="s">
        <v>18</v>
      </c>
      <c r="B23" s="94"/>
      <c r="C23" s="97">
        <v>100</v>
      </c>
      <c r="D23" s="88">
        <v>4520</v>
      </c>
      <c r="E23" s="88">
        <v>4538</v>
      </c>
      <c r="F23" s="88">
        <v>4591</v>
      </c>
    </row>
    <row r="24" spans="1:6" ht="30.1">
      <c r="A24" s="86" t="s">
        <v>20</v>
      </c>
      <c r="B24" s="94"/>
      <c r="C24" s="95">
        <v>200</v>
      </c>
      <c r="D24" s="88">
        <v>44</v>
      </c>
      <c r="E24" s="88">
        <v>89</v>
      </c>
      <c r="F24" s="88">
        <v>112</v>
      </c>
    </row>
    <row r="25" spans="1:6" ht="15.05">
      <c r="A25" s="56"/>
      <c r="B25" s="3"/>
      <c r="C25" s="36"/>
      <c r="D25" s="4"/>
      <c r="E25" s="4"/>
      <c r="F25" s="4"/>
    </row>
    <row r="26" spans="1:6" ht="15.05">
      <c r="A26" s="56"/>
      <c r="B26" s="3"/>
      <c r="C26" s="36"/>
      <c r="D26" s="4"/>
      <c r="E26" s="4"/>
      <c r="F26" s="4"/>
    </row>
    <row r="27" spans="1:6" ht="15.05">
      <c r="A27" s="56"/>
      <c r="B27" s="3"/>
      <c r="C27" s="36"/>
      <c r="D27" s="4"/>
      <c r="E27" s="4"/>
      <c r="F27" s="4"/>
    </row>
    <row r="28" spans="1:6" ht="15.05">
      <c r="A28" s="56"/>
      <c r="B28" s="3"/>
      <c r="C28" s="36"/>
      <c r="D28" s="4"/>
      <c r="E28" s="4"/>
      <c r="F28" s="4"/>
    </row>
    <row r="29" spans="1:6" ht="15.05">
      <c r="A29" s="56"/>
      <c r="B29" s="3"/>
      <c r="C29" s="36"/>
      <c r="D29" s="4"/>
      <c r="E29" s="4"/>
      <c r="F29" s="4"/>
    </row>
    <row r="30" spans="1:6" ht="15.05">
      <c r="A30" s="56"/>
      <c r="B30" s="3"/>
      <c r="C30" s="36"/>
      <c r="D30" s="4"/>
      <c r="E30" s="4"/>
      <c r="F30" s="4"/>
    </row>
    <row r="31" spans="1:6" ht="15.05">
      <c r="A31" s="56"/>
      <c r="B31" s="3"/>
      <c r="C31" s="36"/>
      <c r="D31" s="4"/>
      <c r="E31" s="4"/>
      <c r="F31" s="4"/>
    </row>
    <row r="32" spans="1:6" ht="15.05">
      <c r="A32" s="56"/>
      <c r="B32" s="3"/>
      <c r="C32" s="36"/>
      <c r="D32" s="4"/>
      <c r="E32" s="4"/>
      <c r="F32" s="4"/>
    </row>
    <row r="33" spans="1:6" ht="15.05">
      <c r="A33" s="64" t="s">
        <v>1</v>
      </c>
      <c r="B33" s="65" t="s">
        <v>217</v>
      </c>
      <c r="C33" s="66"/>
      <c r="D33" s="67">
        <v>3963.9</v>
      </c>
      <c r="E33" s="67">
        <v>4002.63</v>
      </c>
      <c r="F33" s="67">
        <v>4042.66</v>
      </c>
    </row>
    <row r="34" spans="1:6" ht="75.25">
      <c r="A34" s="64" t="s">
        <v>18</v>
      </c>
      <c r="B34" s="65"/>
      <c r="C34" s="66">
        <v>100</v>
      </c>
      <c r="D34" s="67">
        <v>3963.9</v>
      </c>
      <c r="E34" s="67">
        <v>4002.63</v>
      </c>
      <c r="F34" s="67">
        <v>4042.66</v>
      </c>
    </row>
    <row r="35" spans="1:6" ht="45.15">
      <c r="A35" s="68" t="s">
        <v>82</v>
      </c>
      <c r="B35" s="69" t="s">
        <v>159</v>
      </c>
      <c r="C35" s="70"/>
      <c r="D35" s="67">
        <f>D36+D37</f>
        <v>4149</v>
      </c>
      <c r="E35" s="67">
        <f t="shared" ref="E35:F35" si="7">E36+E37</f>
        <v>4183</v>
      </c>
      <c r="F35" s="67">
        <f t="shared" si="7"/>
        <v>4217</v>
      </c>
    </row>
    <row r="36" spans="1:6" ht="75.25">
      <c r="A36" s="64" t="s">
        <v>18</v>
      </c>
      <c r="B36" s="69"/>
      <c r="C36" s="66">
        <v>100</v>
      </c>
      <c r="D36" s="67">
        <v>4029</v>
      </c>
      <c r="E36" s="67">
        <v>4063</v>
      </c>
      <c r="F36" s="67">
        <v>4097</v>
      </c>
    </row>
    <row r="37" spans="1:6" ht="30.1">
      <c r="A37" s="64" t="s">
        <v>20</v>
      </c>
      <c r="B37" s="69"/>
      <c r="C37" s="66">
        <v>200</v>
      </c>
      <c r="D37" s="67">
        <v>120</v>
      </c>
      <c r="E37" s="67">
        <v>120</v>
      </c>
      <c r="F37" s="67">
        <v>120</v>
      </c>
    </row>
    <row r="38" spans="1:6" ht="15.05">
      <c r="A38" s="71" t="s">
        <v>1</v>
      </c>
      <c r="B38" s="72" t="s">
        <v>145</v>
      </c>
      <c r="C38" s="73"/>
      <c r="D38" s="96">
        <f>D39+D40</f>
        <v>189695.7</v>
      </c>
      <c r="E38" s="74">
        <f t="shared" ref="E38:F38" si="8">E39+E40</f>
        <v>190173.2</v>
      </c>
      <c r="F38" s="74">
        <f t="shared" si="8"/>
        <v>191604</v>
      </c>
    </row>
    <row r="39" spans="1:6" ht="75.25">
      <c r="A39" s="75" t="s">
        <v>18</v>
      </c>
      <c r="B39" s="72"/>
      <c r="C39" s="73">
        <v>100</v>
      </c>
      <c r="D39" s="74">
        <v>182131.20000000001</v>
      </c>
      <c r="E39" s="74">
        <v>182797.2</v>
      </c>
      <c r="F39" s="74">
        <v>184428.2</v>
      </c>
    </row>
    <row r="40" spans="1:6" ht="30.1">
      <c r="A40" s="75" t="s">
        <v>20</v>
      </c>
      <c r="B40" s="72"/>
      <c r="C40" s="73">
        <v>200</v>
      </c>
      <c r="D40" s="74">
        <v>7564.5</v>
      </c>
      <c r="E40" s="74">
        <v>7376</v>
      </c>
      <c r="F40" s="74">
        <v>7175.8</v>
      </c>
    </row>
    <row r="41" spans="1:6" ht="15.05">
      <c r="A41" s="57" t="s">
        <v>3</v>
      </c>
      <c r="B41" s="37" t="s">
        <v>216</v>
      </c>
      <c r="C41" s="38"/>
      <c r="D41" s="88">
        <f>D42+D43</f>
        <v>18904</v>
      </c>
      <c r="E41" s="39">
        <f t="shared" ref="E41:F41" si="9">E42+E43</f>
        <v>19760</v>
      </c>
      <c r="F41" s="39">
        <f t="shared" si="9"/>
        <v>20600</v>
      </c>
    </row>
    <row r="42" spans="1:6" ht="75.25">
      <c r="A42" s="57" t="s">
        <v>18</v>
      </c>
      <c r="B42" s="37"/>
      <c r="C42" s="38">
        <v>100</v>
      </c>
      <c r="D42" s="39">
        <v>18756</v>
      </c>
      <c r="E42" s="39">
        <v>19610</v>
      </c>
      <c r="F42" s="39">
        <v>20450</v>
      </c>
    </row>
    <row r="43" spans="1:6" ht="30.1">
      <c r="A43" s="57" t="s">
        <v>20</v>
      </c>
      <c r="B43" s="37"/>
      <c r="C43" s="38">
        <v>200</v>
      </c>
      <c r="D43" s="39">
        <v>148</v>
      </c>
      <c r="E43" s="39">
        <v>150</v>
      </c>
      <c r="F43" s="39">
        <v>150</v>
      </c>
    </row>
    <row r="44" spans="1:6" ht="15.05">
      <c r="A44" s="80" t="s">
        <v>1</v>
      </c>
      <c r="B44" s="81" t="s">
        <v>214</v>
      </c>
      <c r="C44" s="82"/>
      <c r="D44" s="88">
        <f>D45+D46</f>
        <v>4564</v>
      </c>
      <c r="E44" s="83">
        <f t="shared" ref="E44:F44" si="10">E45+E46</f>
        <v>4627</v>
      </c>
      <c r="F44" s="83">
        <f t="shared" si="10"/>
        <v>4703</v>
      </c>
    </row>
    <row r="45" spans="1:6" ht="75.25">
      <c r="A45" s="80" t="s">
        <v>18</v>
      </c>
      <c r="B45" s="81"/>
      <c r="C45" s="84">
        <v>100</v>
      </c>
      <c r="D45" s="83">
        <v>4520</v>
      </c>
      <c r="E45" s="83">
        <v>4538</v>
      </c>
      <c r="F45" s="83">
        <v>4591</v>
      </c>
    </row>
    <row r="46" spans="1:6" ht="30.1">
      <c r="A46" s="80" t="s">
        <v>20</v>
      </c>
      <c r="B46" s="81"/>
      <c r="C46" s="82">
        <v>200</v>
      </c>
      <c r="D46" s="83">
        <v>44</v>
      </c>
      <c r="E46" s="83">
        <v>89</v>
      </c>
      <c r="F46" s="83">
        <v>112</v>
      </c>
    </row>
    <row r="47" spans="1:6" ht="15.05">
      <c r="A47" s="1"/>
      <c r="B47" s="1"/>
      <c r="C47" s="1"/>
      <c r="D47" s="1"/>
      <c r="E47" s="1"/>
      <c r="F47" s="1"/>
    </row>
    <row r="48" spans="1:6" ht="15.05">
      <c r="B48" s="1"/>
      <c r="C48" s="1"/>
      <c r="D48" s="1"/>
      <c r="E48" s="1"/>
      <c r="F48" s="1"/>
    </row>
    <row r="49" spans="1:6" ht="15.05">
      <c r="A49" s="1" t="s">
        <v>231</v>
      </c>
      <c r="B49" s="1" t="s">
        <v>145</v>
      </c>
      <c r="C49" s="1"/>
      <c r="D49" s="85">
        <f>D33+D35+D38+D41+D44</f>
        <v>221276.6</v>
      </c>
      <c r="E49" s="85">
        <f t="shared" ref="E49:F49" si="11">E33+E35+E38+E41+E44</f>
        <v>222745.83000000002</v>
      </c>
      <c r="F49" s="85">
        <f t="shared" si="11"/>
        <v>225166.66</v>
      </c>
    </row>
    <row r="50" spans="1:6" ht="15.05">
      <c r="A50" s="1"/>
      <c r="B50" s="1"/>
      <c r="C50" s="1">
        <v>100</v>
      </c>
      <c r="D50" s="85">
        <f>D34+D36+D39+D42+D45</f>
        <v>213400.1</v>
      </c>
      <c r="E50" s="85">
        <f t="shared" ref="E50:F50" si="12">E34+E36+E39+E42+E45</f>
        <v>215010.83000000002</v>
      </c>
      <c r="F50" s="85">
        <f t="shared" si="12"/>
        <v>217608.86000000002</v>
      </c>
    </row>
    <row r="51" spans="1:6" ht="17.2" customHeight="1">
      <c r="A51" s="1"/>
      <c r="B51" s="1"/>
      <c r="C51" s="1">
        <v>200</v>
      </c>
      <c r="D51" s="85">
        <f>D37+D40+D43+D46</f>
        <v>7876.5</v>
      </c>
      <c r="E51" s="85">
        <f t="shared" ref="E51:F51" si="13">E37+E40+E43+E46</f>
        <v>7735</v>
      </c>
      <c r="F51" s="85">
        <f t="shared" si="13"/>
        <v>7557.8</v>
      </c>
    </row>
    <row r="52" spans="1:6" ht="17.2" customHeight="1">
      <c r="A52" s="1"/>
      <c r="B52" s="1"/>
      <c r="C52" s="1"/>
      <c r="D52" s="85"/>
      <c r="E52" s="85"/>
      <c r="F52" s="85"/>
    </row>
    <row r="53" spans="1:6" ht="17.2" customHeight="1">
      <c r="A53" s="57" t="s">
        <v>1</v>
      </c>
      <c r="B53" s="37" t="s">
        <v>145</v>
      </c>
      <c r="C53" s="38"/>
      <c r="D53" s="39">
        <f>D54+D55</f>
        <v>0</v>
      </c>
      <c r="E53" s="39">
        <f t="shared" ref="E53:F53" si="14">E54+E55</f>
        <v>0</v>
      </c>
      <c r="F53" s="39">
        <f t="shared" si="14"/>
        <v>0</v>
      </c>
    </row>
    <row r="54" spans="1:6" ht="17.2" customHeight="1">
      <c r="A54" s="56" t="s">
        <v>18</v>
      </c>
      <c r="B54" s="3"/>
      <c r="C54" s="35">
        <v>100</v>
      </c>
      <c r="D54" s="4"/>
      <c r="E54" s="4"/>
      <c r="F54" s="4"/>
    </row>
    <row r="55" spans="1:6" ht="17.2" customHeight="1">
      <c r="A55" s="56" t="s">
        <v>20</v>
      </c>
      <c r="B55" s="3"/>
      <c r="C55" s="36">
        <v>200</v>
      </c>
      <c r="D55" s="4"/>
      <c r="E55" s="4"/>
      <c r="F55" s="4"/>
    </row>
    <row r="56" spans="1:6" ht="17.2" customHeight="1">
      <c r="A56" s="56" t="s">
        <v>20</v>
      </c>
      <c r="B56" s="2"/>
      <c r="C56" s="36">
        <v>200</v>
      </c>
      <c r="D56" s="4"/>
      <c r="E56" s="4"/>
      <c r="F56" s="4"/>
    </row>
    <row r="57" spans="1:6" ht="15.05">
      <c r="A57" s="1"/>
      <c r="B57" s="1"/>
      <c r="C57" s="1"/>
      <c r="D57" s="1"/>
      <c r="E57" s="1"/>
      <c r="F57" s="1"/>
    </row>
    <row r="58" spans="1:6" ht="15.05">
      <c r="A58" s="57" t="s">
        <v>1</v>
      </c>
      <c r="B58" s="37" t="s">
        <v>214</v>
      </c>
      <c r="C58" s="38"/>
      <c r="D58" s="39">
        <f>D59+D60</f>
        <v>4564</v>
      </c>
      <c r="E58" s="39">
        <f t="shared" ref="E58:F58" si="15">E59+E60</f>
        <v>4627</v>
      </c>
      <c r="F58" s="39">
        <f t="shared" si="15"/>
        <v>4703</v>
      </c>
    </row>
    <row r="59" spans="1:6" ht="75.25">
      <c r="A59" s="56" t="s">
        <v>18</v>
      </c>
      <c r="B59" s="3"/>
      <c r="C59" s="35">
        <v>100</v>
      </c>
      <c r="D59" s="4">
        <v>4520</v>
      </c>
      <c r="E59" s="4">
        <v>4538</v>
      </c>
      <c r="F59" s="4">
        <v>4591</v>
      </c>
    </row>
    <row r="60" spans="1:6" ht="30.1">
      <c r="A60" s="56" t="s">
        <v>20</v>
      </c>
      <c r="B60" s="3"/>
      <c r="C60" s="36">
        <v>200</v>
      </c>
      <c r="D60" s="4">
        <v>44</v>
      </c>
      <c r="E60" s="4">
        <v>89</v>
      </c>
      <c r="F60" s="4">
        <v>112</v>
      </c>
    </row>
    <row r="61" spans="1:6" ht="30.1">
      <c r="A61" s="56" t="s">
        <v>20</v>
      </c>
      <c r="B61" s="2"/>
      <c r="C61" s="36">
        <v>200</v>
      </c>
      <c r="D61" s="4">
        <v>1375.5</v>
      </c>
      <c r="E61" s="4">
        <v>1458.1</v>
      </c>
      <c r="F61" s="4">
        <v>1545.6</v>
      </c>
    </row>
    <row r="62" spans="1:6" ht="15.05">
      <c r="A62" s="57" t="s">
        <v>3</v>
      </c>
      <c r="B62" s="37" t="s">
        <v>216</v>
      </c>
      <c r="C62" s="38"/>
      <c r="D62" s="39">
        <f>D63+D64</f>
        <v>18904</v>
      </c>
      <c r="E62" s="39">
        <f t="shared" ref="E62:F62" si="16">E63+E64</f>
        <v>19760</v>
      </c>
      <c r="F62" s="39">
        <f t="shared" si="16"/>
        <v>20600</v>
      </c>
    </row>
    <row r="63" spans="1:6" ht="75.25">
      <c r="A63" s="56" t="s">
        <v>18</v>
      </c>
      <c r="B63" s="3"/>
      <c r="C63" s="36">
        <v>100</v>
      </c>
      <c r="D63" s="4">
        <v>18756</v>
      </c>
      <c r="E63" s="4">
        <v>19610</v>
      </c>
      <c r="F63" s="4">
        <v>20450</v>
      </c>
    </row>
    <row r="64" spans="1:6" ht="30.1">
      <c r="A64" s="56" t="s">
        <v>20</v>
      </c>
      <c r="B64" s="3"/>
      <c r="C64" s="36">
        <v>200</v>
      </c>
      <c r="D64" s="4">
        <v>148</v>
      </c>
      <c r="E64" s="4">
        <v>150</v>
      </c>
      <c r="F64" s="4">
        <v>150</v>
      </c>
    </row>
    <row r="65" spans="1:6" ht="15.05">
      <c r="A65" s="76" t="s">
        <v>1</v>
      </c>
      <c r="B65" s="89" t="s">
        <v>145</v>
      </c>
      <c r="C65" s="90"/>
      <c r="D65" s="79">
        <f>D66+D67</f>
        <v>221276.6</v>
      </c>
      <c r="E65" s="79">
        <f t="shared" ref="E65:F65" si="17">E66+E67</f>
        <v>222745.8</v>
      </c>
      <c r="F65" s="79">
        <f t="shared" si="17"/>
        <v>225167.69999999998</v>
      </c>
    </row>
    <row r="66" spans="1:6" ht="75.25">
      <c r="A66" s="56" t="s">
        <v>18</v>
      </c>
      <c r="B66" s="3"/>
      <c r="C66" s="36">
        <v>100</v>
      </c>
      <c r="D66" s="5">
        <v>213400.1</v>
      </c>
      <c r="E66" s="5">
        <v>215010.8</v>
      </c>
      <c r="F66" s="5">
        <v>217608.9</v>
      </c>
    </row>
    <row r="67" spans="1:6" ht="30.1">
      <c r="A67" s="56" t="s">
        <v>20</v>
      </c>
      <c r="B67" s="3"/>
      <c r="C67" s="36">
        <v>200</v>
      </c>
      <c r="D67" s="5">
        <v>7876.5</v>
      </c>
      <c r="E67" s="5">
        <v>7735</v>
      </c>
      <c r="F67" s="5">
        <v>7558.8</v>
      </c>
    </row>
    <row r="68" spans="1:6" ht="15.05">
      <c r="A68" s="76" t="s">
        <v>1</v>
      </c>
      <c r="B68" s="89" t="s">
        <v>217</v>
      </c>
      <c r="C68" s="78"/>
      <c r="D68" s="79">
        <v>3963.9</v>
      </c>
      <c r="E68" s="79">
        <v>4002.63</v>
      </c>
      <c r="F68" s="79">
        <v>4042.66</v>
      </c>
    </row>
    <row r="69" spans="1:6" ht="75.25">
      <c r="A69" s="56" t="s">
        <v>18</v>
      </c>
      <c r="B69" s="55"/>
      <c r="C69" s="36">
        <v>100</v>
      </c>
      <c r="D69" s="4">
        <v>3963.9</v>
      </c>
      <c r="E69" s="4">
        <v>4002.63</v>
      </c>
      <c r="F69" s="4">
        <v>4042.66</v>
      </c>
    </row>
    <row r="70" spans="1:6" ht="45.15">
      <c r="A70" s="91" t="s">
        <v>82</v>
      </c>
      <c r="B70" s="77" t="s">
        <v>159</v>
      </c>
      <c r="C70" s="92"/>
      <c r="D70" s="79">
        <f>D71+D72</f>
        <v>4149</v>
      </c>
      <c r="E70" s="79">
        <f t="shared" ref="E70:F70" si="18">E71+E72</f>
        <v>4183</v>
      </c>
      <c r="F70" s="79">
        <f t="shared" si="18"/>
        <v>4217</v>
      </c>
    </row>
    <row r="71" spans="1:6" ht="75.25">
      <c r="A71" s="56" t="s">
        <v>18</v>
      </c>
      <c r="B71" s="3"/>
      <c r="C71" s="36">
        <v>100</v>
      </c>
      <c r="D71" s="4">
        <v>4029</v>
      </c>
      <c r="E71" s="4">
        <v>4063</v>
      </c>
      <c r="F71" s="4">
        <v>4097</v>
      </c>
    </row>
    <row r="72" spans="1:6" ht="30.1">
      <c r="A72" s="56" t="s">
        <v>20</v>
      </c>
      <c r="B72" s="3"/>
      <c r="C72" s="36">
        <v>200</v>
      </c>
      <c r="D72" s="4">
        <v>120</v>
      </c>
      <c r="E72" s="4">
        <v>120</v>
      </c>
      <c r="F72" s="4">
        <v>120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Целевые прогр.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Kuz</cp:lastModifiedBy>
  <cp:lastPrinted>2013-11-18T15:06:50Z</cp:lastPrinted>
  <dcterms:created xsi:type="dcterms:W3CDTF">2013-11-17T18:30:06Z</dcterms:created>
  <dcterms:modified xsi:type="dcterms:W3CDTF">2013-11-18T15:07:04Z</dcterms:modified>
</cp:coreProperties>
</file>