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14 от 23.07.2015 г\153-14  - Измен. бюджета - 23.07.2015\"/>
    </mc:Choice>
  </mc:AlternateContent>
  <bookViews>
    <workbookView xWindow="285" yWindow="240" windowWidth="9210" windowHeight="4680"/>
  </bookViews>
  <sheets>
    <sheet name="приложение 13 (2)" sheetId="4" r:id="rId1"/>
    <sheet name="приложение 13" sheetId="3" r:id="rId2"/>
  </sheets>
  <definedNames>
    <definedName name="_xlnm.Print_Titles" localSheetId="1">'приложение 13'!$14:$15</definedName>
    <definedName name="_xlnm.Print_Titles" localSheetId="0">'приложение 13 (2)'!$14:$15</definedName>
  </definedNames>
  <calcPr calcId="152511"/>
</workbook>
</file>

<file path=xl/calcChain.xml><?xml version="1.0" encoding="utf-8"?>
<calcChain xmlns="http://schemas.openxmlformats.org/spreadsheetml/2006/main">
  <c r="L34" i="4" l="1"/>
  <c r="K34" i="4"/>
  <c r="K33" i="4" s="1"/>
  <c r="K32" i="4" s="1"/>
  <c r="J34" i="4"/>
  <c r="L33" i="4"/>
  <c r="L32" i="4" s="1"/>
  <c r="J33" i="4"/>
  <c r="J32" i="4" s="1"/>
  <c r="L31" i="4"/>
  <c r="K31" i="4"/>
  <c r="J31" i="4"/>
  <c r="L30" i="4"/>
  <c r="K30" i="4"/>
  <c r="K29" i="4" s="1"/>
  <c r="J30" i="4"/>
  <c r="L29" i="4"/>
  <c r="L27" i="4"/>
  <c r="K27" i="4"/>
  <c r="K24" i="4" s="1"/>
  <c r="J27" i="4"/>
  <c r="L25" i="4"/>
  <c r="L24" i="4" s="1"/>
  <c r="K25" i="4"/>
  <c r="J25" i="4"/>
  <c r="J24" i="4" s="1"/>
  <c r="L22" i="4"/>
  <c r="K22" i="4"/>
  <c r="J22" i="4"/>
  <c r="L20" i="4"/>
  <c r="K20" i="4"/>
  <c r="K19" i="4" s="1"/>
  <c r="J20" i="4"/>
  <c r="L19" i="4"/>
  <c r="J31" i="3"/>
  <c r="J30" i="3"/>
  <c r="L36" i="4" l="1"/>
  <c r="L16" i="4" s="1"/>
  <c r="L18" i="4" s="1"/>
  <c r="L17" i="4" s="1"/>
  <c r="J29" i="4"/>
  <c r="J19" i="4"/>
  <c r="J36" i="4"/>
  <c r="J16" i="4" s="1"/>
  <c r="J18" i="4" s="1"/>
  <c r="J17" i="4" s="1"/>
  <c r="K36" i="4"/>
  <c r="K16" i="4" s="1"/>
  <c r="K18" i="4" s="1"/>
  <c r="K17" i="4" s="1"/>
  <c r="L30" i="3"/>
  <c r="K30" i="3"/>
  <c r="L31" i="3"/>
  <c r="K31" i="3"/>
  <c r="K29" i="3" l="1"/>
  <c r="L29" i="3"/>
  <c r="K22" i="3"/>
  <c r="J22" i="3"/>
  <c r="J34" i="3"/>
  <c r="J33" i="3" s="1"/>
  <c r="J32" i="3" s="1"/>
  <c r="K34" i="3"/>
  <c r="K33" i="3" s="1"/>
  <c r="K32" i="3" s="1"/>
  <c r="L34" i="3"/>
  <c r="L33" i="3"/>
  <c r="L32" i="3" s="1"/>
  <c r="K27" i="3"/>
  <c r="L27" i="3"/>
  <c r="K25" i="3"/>
  <c r="L25" i="3"/>
  <c r="L24" i="3" s="1"/>
  <c r="L22" i="3"/>
  <c r="K20" i="3"/>
  <c r="K19" i="3" s="1"/>
  <c r="L20" i="3"/>
  <c r="J20" i="3"/>
  <c r="J25" i="3"/>
  <c r="J27" i="3"/>
  <c r="K24" i="3" l="1"/>
  <c r="J24" i="3"/>
  <c r="L19" i="3"/>
  <c r="L36" i="3" s="1"/>
  <c r="L16" i="3" s="1"/>
  <c r="L18" i="3" s="1"/>
  <c r="L17" i="3" s="1"/>
  <c r="J19" i="3"/>
  <c r="K36" i="3"/>
  <c r="K16" i="3" s="1"/>
  <c r="K18" i="3" s="1"/>
  <c r="K17" i="3" s="1"/>
  <c r="J29" i="3"/>
  <c r="J36" i="3" l="1"/>
  <c r="J16" i="3" s="1"/>
  <c r="J18" i="3" s="1"/>
  <c r="J17" i="3" s="1"/>
</calcChain>
</file>

<file path=xl/sharedStrings.xml><?xml version="1.0" encoding="utf-8"?>
<sst xmlns="http://schemas.openxmlformats.org/spreadsheetml/2006/main" count="384" uniqueCount="64">
  <si>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</si>
  <si>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</si>
  <si>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</si>
  <si>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</si>
  <si>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</si>
  <si>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</si>
  <si>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</si>
  <si>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</si>
  <si>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</si>
  <si>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</si>
  <si>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</si>
  <si>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</si>
  <si>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</si>
  <si>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</si>
  <si>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</si>
  <si>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</si>
  <si>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</si>
  <si>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</si>
  <si>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</si>
  <si>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</si>
  <si>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</si>
  <si>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</si>
  <si>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</si>
  <si>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</si>
  <si>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</si>
  <si>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</si>
  <si>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</si>
  <si>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</si>
  <si>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</si>
  <si>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</si>
  <si>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</si>
  <si>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</si>
  <si>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</si>
  <si>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</si>
  <si>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</si>
  <si>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</si>
  <si>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</si>
  <si>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</si>
  <si>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</si>
  <si>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</si>
  <si>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</si>
  <si>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</si>
  <si>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</si>
  <si>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</si>
  <si>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</si>
  <si>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</si>
  <si>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</si>
  <si>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2016 год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</si>
  <si>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</si>
  <si>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</si>
  <si>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</si>
  <si>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</si>
  <si>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на 2015 год и на плановый период 2016 и 2017 годов."</t>
  </si>
  <si>
    <t xml:space="preserve">Источники внутреннего финансирования дефицита бюджета городского округа Орехово-Зуево на 2015 год и на плановый период 2016 и 2017 годов </t>
  </si>
  <si>
    <t>Сумма                         на 2015 год</t>
  </si>
  <si>
    <t>2017 год</t>
  </si>
  <si>
    <t>Глава городского округа</t>
  </si>
  <si>
    <t>Г.О.Панин</t>
  </si>
  <si>
    <t>городского округа Орехово-Зуево</t>
  </si>
  <si>
    <t>от _____________ №_________</t>
  </si>
  <si>
    <t>"Приложение № 9</t>
  </si>
  <si>
    <t>Приложение № 6</t>
  </si>
  <si>
    <t>Приложение № 2</t>
  </si>
  <si>
    <t>от 23.07.2015 г. № 153/14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</si>
</sst>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6" fillId="0" borderId="0" xfId="1" applyNumberFormat="1" applyFont="1" applyAlignment="1"/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70" zoomScaleNormal="70" zoomScalePageLayoutView="55" workbookViewId="0">
      <selection activeCell="P15" sqref="P15"/>
    </sheetView>
  </sheetViews>
  <sheetFormatPr defaultColWidth="6.42578125" defaultRowHeight="15" x14ac:dyDescent="0.25"/>
  <cols>
    <col min="1" max="1" width="52.7109375" style="2" customWidth="1"/>
    <col min="2" max="2" width="5.85546875" style="2" customWidth="1"/>
    <col min="3" max="3" width="4" style="2" customWidth="1"/>
    <col min="4" max="4" width="4.140625" style="2" customWidth="1"/>
    <col min="5" max="5" width="4.42578125" style="2" customWidth="1"/>
    <col min="6" max="7" width="3.85546875" style="2" customWidth="1"/>
    <col min="8" max="8" width="6.7109375" style="2" customWidth="1"/>
    <col min="9" max="9" width="5.710937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4" width="10.7109375" style="2" bestFit="1" customWidth="1"/>
    <col min="15" max="15" width="6.42578125" style="2"/>
    <col min="16" max="16" width="9.7109375" style="2" bestFit="1" customWidth="1"/>
    <col min="17" max="16384" width="6.42578125" style="2"/>
  </cols>
  <sheetData>
    <row r="1" spans="1:12" ht="15.75" x14ac:dyDescent="0.25">
      <c r="H1" s="8" t="s">
        <v>62</v>
      </c>
      <c r="I1" s="8"/>
    </row>
    <row r="2" spans="1:12" ht="15.75" x14ac:dyDescent="0.25">
      <c r="H2" s="34" t="s">
        <v>48</v>
      </c>
      <c r="I2" s="34"/>
    </row>
    <row r="3" spans="1:12" ht="15.75" x14ac:dyDescent="0.25">
      <c r="H3" s="9" t="s">
        <v>58</v>
      </c>
      <c r="I3" s="9"/>
    </row>
    <row r="4" spans="1:12" ht="15.75" x14ac:dyDescent="0.25">
      <c r="H4" s="34" t="s">
        <v>63</v>
      </c>
      <c r="I4" s="34"/>
    </row>
    <row r="6" spans="1:12" ht="15" customHeight="1" x14ac:dyDescent="0.25">
      <c r="A6" s="7"/>
      <c r="B6" s="7"/>
      <c r="C6" s="7"/>
      <c r="D6" s="7"/>
      <c r="F6"/>
      <c r="G6"/>
      <c r="H6" s="8" t="s">
        <v>60</v>
      </c>
    </row>
    <row r="7" spans="1:12" ht="15" customHeight="1" x14ac:dyDescent="0.25">
      <c r="A7" s="7"/>
      <c r="B7" s="7"/>
      <c r="C7" s="7"/>
      <c r="D7" s="7"/>
      <c r="F7"/>
      <c r="G7"/>
      <c r="H7" s="8" t="s">
        <v>48</v>
      </c>
    </row>
    <row r="8" spans="1:12" ht="15" customHeight="1" x14ac:dyDescent="0.25">
      <c r="A8" s="7"/>
      <c r="B8" s="7"/>
      <c r="C8" s="7"/>
      <c r="D8" s="7"/>
      <c r="F8"/>
      <c r="G8"/>
      <c r="H8" s="9" t="s">
        <v>49</v>
      </c>
    </row>
    <row r="9" spans="1:12" ht="15" customHeight="1" x14ac:dyDescent="0.25">
      <c r="A9" s="7"/>
      <c r="B9" s="7"/>
      <c r="C9" s="7"/>
      <c r="D9" s="7"/>
      <c r="F9"/>
      <c r="G9"/>
      <c r="H9" s="9" t="s">
        <v>50</v>
      </c>
    </row>
    <row r="10" spans="1:12" ht="15.6" customHeight="1" x14ac:dyDescent="0.25">
      <c r="A10" s="7"/>
      <c r="B10" s="7"/>
      <c r="C10" s="7"/>
      <c r="D10" s="7"/>
      <c r="F10" s="15"/>
      <c r="G10" s="15"/>
      <c r="H10" s="15" t="s">
        <v>52</v>
      </c>
    </row>
    <row r="11" spans="1:12" ht="23.25" customHeight="1" x14ac:dyDescent="0.25">
      <c r="A11" s="7"/>
      <c r="B11" s="7"/>
      <c r="C11" s="7"/>
      <c r="D11" s="7"/>
      <c r="F11" s="15"/>
      <c r="G11" s="15"/>
      <c r="H11" s="15"/>
    </row>
    <row r="12" spans="1:12" ht="33.6" customHeight="1" x14ac:dyDescent="0.25">
      <c r="A12" s="45" t="s">
        <v>53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2" ht="31.5" customHeight="1" x14ac:dyDescent="0.25">
      <c r="A13" s="10"/>
      <c r="B13" s="7"/>
      <c r="C13" s="7"/>
      <c r="D13" s="7"/>
      <c r="E13" s="7"/>
      <c r="F13" s="7"/>
      <c r="G13" s="7"/>
      <c r="H13" s="7"/>
      <c r="I13" s="7"/>
      <c r="J13" s="2"/>
      <c r="L13" s="11" t="s">
        <v>0</v>
      </c>
    </row>
    <row r="14" spans="1:12" ht="46.7" customHeight="1" x14ac:dyDescent="0.25">
      <c r="A14" s="46" t="s">
        <v>32</v>
      </c>
      <c r="B14" s="43"/>
      <c r="C14" s="48" t="s">
        <v>12</v>
      </c>
      <c r="D14" s="48"/>
      <c r="E14" s="48"/>
      <c r="F14" s="48"/>
      <c r="G14" s="48"/>
      <c r="H14" s="48"/>
      <c r="I14" s="48"/>
      <c r="J14" s="49" t="s">
        <v>54</v>
      </c>
      <c r="K14" s="48" t="s">
        <v>51</v>
      </c>
      <c r="L14" s="48"/>
    </row>
    <row r="15" spans="1:12" ht="114.75" customHeight="1" x14ac:dyDescent="0.25">
      <c r="A15" s="47"/>
      <c r="B15" s="13" t="s">
        <v>9</v>
      </c>
      <c r="C15" s="13" t="s">
        <v>7</v>
      </c>
      <c r="D15" s="13" t="s">
        <v>6</v>
      </c>
      <c r="E15" s="13" t="s">
        <v>8</v>
      </c>
      <c r="F15" s="13" t="s">
        <v>10</v>
      </c>
      <c r="G15" s="13" t="s">
        <v>21</v>
      </c>
      <c r="H15" s="13" t="s">
        <v>11</v>
      </c>
      <c r="I15" s="13" t="s">
        <v>29</v>
      </c>
      <c r="J15" s="50"/>
      <c r="K15" s="42" t="s">
        <v>47</v>
      </c>
      <c r="L15" s="42" t="s">
        <v>55</v>
      </c>
    </row>
    <row r="16" spans="1:12" s="4" customFormat="1" ht="31.5" x14ac:dyDescent="0.25">
      <c r="A16" s="17" t="s">
        <v>45</v>
      </c>
      <c r="B16" s="18"/>
      <c r="C16" s="18"/>
      <c r="D16" s="18"/>
      <c r="E16" s="18"/>
      <c r="F16" s="18"/>
      <c r="G16" s="18"/>
      <c r="H16" s="18"/>
      <c r="I16" s="19"/>
      <c r="J16" s="36">
        <f>SUM(-J36)</f>
        <v>-138256.12999999989</v>
      </c>
      <c r="K16" s="36">
        <f>SUM(-K36)</f>
        <v>-72050.129999999888</v>
      </c>
      <c r="L16" s="36">
        <f>SUM(-L36)</f>
        <v>-81432.979999999981</v>
      </c>
    </row>
    <row r="17" spans="1:12" s="4" customFormat="1" ht="31.5" x14ac:dyDescent="0.25">
      <c r="A17" s="17" t="s">
        <v>42</v>
      </c>
      <c r="B17" s="18"/>
      <c r="C17" s="18"/>
      <c r="D17" s="18"/>
      <c r="E17" s="18"/>
      <c r="F17" s="18"/>
      <c r="G17" s="18"/>
      <c r="H17" s="18"/>
      <c r="I17" s="20"/>
      <c r="J17" s="21">
        <f>SUM(J18/907887)</f>
        <v>0.15228341192240871</v>
      </c>
      <c r="K17" s="21">
        <f>SUM(K18/885277.8)</f>
        <v>8.1387029020720827E-2</v>
      </c>
      <c r="L17" s="21">
        <f>SUM(L18/911483.8)</f>
        <v>8.934111610102119E-2</v>
      </c>
    </row>
    <row r="18" spans="1:12" ht="31.5" x14ac:dyDescent="0.25">
      <c r="A18" s="17" t="s">
        <v>33</v>
      </c>
      <c r="B18" s="22"/>
      <c r="C18" s="22"/>
      <c r="D18" s="22"/>
      <c r="E18" s="22"/>
      <c r="F18" s="22"/>
      <c r="G18" s="22"/>
      <c r="H18" s="22"/>
      <c r="I18" s="23"/>
      <c r="J18" s="36">
        <f>SUM(-J16)</f>
        <v>138256.12999999989</v>
      </c>
      <c r="K18" s="36">
        <f>SUM(-K16)</f>
        <v>72050.129999999888</v>
      </c>
      <c r="L18" s="36">
        <f>SUM(-L16)</f>
        <v>81432.979999999981</v>
      </c>
    </row>
    <row r="19" spans="1:12" ht="31.5" x14ac:dyDescent="0.25">
      <c r="A19" s="24" t="s">
        <v>1</v>
      </c>
      <c r="B19" s="25" t="s">
        <v>31</v>
      </c>
      <c r="C19" s="25" t="s">
        <v>35</v>
      </c>
      <c r="D19" s="25" t="s">
        <v>38</v>
      </c>
      <c r="E19" s="25" t="s">
        <v>13</v>
      </c>
      <c r="F19" s="25" t="s">
        <v>13</v>
      </c>
      <c r="G19" s="25" t="s">
        <v>13</v>
      </c>
      <c r="H19" s="25" t="s">
        <v>14</v>
      </c>
      <c r="I19" s="26" t="s">
        <v>31</v>
      </c>
      <c r="J19" s="37">
        <f>SUM(J20+J22)</f>
        <v>-30000</v>
      </c>
      <c r="K19" s="37">
        <f>SUM(K20+K22)</f>
        <v>-30000</v>
      </c>
      <c r="L19" s="37">
        <f>SUM(L20+L22)</f>
        <v>-20000</v>
      </c>
    </row>
    <row r="20" spans="1:12" ht="30" x14ac:dyDescent="0.25">
      <c r="A20" s="27" t="s">
        <v>2</v>
      </c>
      <c r="B20" s="28" t="s">
        <v>31</v>
      </c>
      <c r="C20" s="28" t="s">
        <v>35</v>
      </c>
      <c r="D20" s="28" t="s">
        <v>38</v>
      </c>
      <c r="E20" s="28" t="s">
        <v>13</v>
      </c>
      <c r="F20" s="28" t="s">
        <v>13</v>
      </c>
      <c r="G20" s="28" t="s">
        <v>13</v>
      </c>
      <c r="H20" s="28" t="s">
        <v>14</v>
      </c>
      <c r="I20" s="23" t="s">
        <v>15</v>
      </c>
      <c r="J20" s="38">
        <f>SUM(J21)</f>
        <v>371000</v>
      </c>
      <c r="K20" s="38">
        <f>SUM(K21)</f>
        <v>60000</v>
      </c>
      <c r="L20" s="38">
        <f>SUM(L21)</f>
        <v>138000</v>
      </c>
    </row>
    <row r="21" spans="1:12" ht="45" x14ac:dyDescent="0.25">
      <c r="A21" s="27" t="s">
        <v>28</v>
      </c>
      <c r="B21" s="28" t="s">
        <v>46</v>
      </c>
      <c r="C21" s="28" t="s">
        <v>35</v>
      </c>
      <c r="D21" s="28" t="s">
        <v>38</v>
      </c>
      <c r="E21" s="28" t="s">
        <v>13</v>
      </c>
      <c r="F21" s="28" t="s">
        <v>13</v>
      </c>
      <c r="G21" s="28" t="s">
        <v>36</v>
      </c>
      <c r="H21" s="28" t="s">
        <v>14</v>
      </c>
      <c r="I21" s="23" t="s">
        <v>16</v>
      </c>
      <c r="J21" s="38">
        <v>371000</v>
      </c>
      <c r="K21" s="38">
        <v>60000</v>
      </c>
      <c r="L21" s="38">
        <v>138000</v>
      </c>
    </row>
    <row r="22" spans="1:12" ht="45" x14ac:dyDescent="0.25">
      <c r="A22" s="27" t="s">
        <v>3</v>
      </c>
      <c r="B22" s="28" t="s">
        <v>31</v>
      </c>
      <c r="C22" s="28" t="s">
        <v>35</v>
      </c>
      <c r="D22" s="28" t="s">
        <v>38</v>
      </c>
      <c r="E22" s="28" t="s">
        <v>13</v>
      </c>
      <c r="F22" s="28" t="s">
        <v>13</v>
      </c>
      <c r="G22" s="28" t="s">
        <v>13</v>
      </c>
      <c r="H22" s="28" t="s">
        <v>14</v>
      </c>
      <c r="I22" s="23" t="s">
        <v>17</v>
      </c>
      <c r="J22" s="38">
        <f>SUM(J23)</f>
        <v>-401000</v>
      </c>
      <c r="K22" s="38">
        <f>SUM(K23)</f>
        <v>-90000</v>
      </c>
      <c r="L22" s="38">
        <f>SUM(L23)</f>
        <v>-158000</v>
      </c>
    </row>
    <row r="23" spans="1:12" ht="45" x14ac:dyDescent="0.25">
      <c r="A23" s="27" t="s">
        <v>25</v>
      </c>
      <c r="B23" s="28" t="s">
        <v>46</v>
      </c>
      <c r="C23" s="28" t="s">
        <v>35</v>
      </c>
      <c r="D23" s="28" t="s">
        <v>38</v>
      </c>
      <c r="E23" s="28" t="s">
        <v>13</v>
      </c>
      <c r="F23" s="28" t="s">
        <v>13</v>
      </c>
      <c r="G23" s="28" t="s">
        <v>36</v>
      </c>
      <c r="H23" s="28" t="s">
        <v>14</v>
      </c>
      <c r="I23" s="23" t="s">
        <v>18</v>
      </c>
      <c r="J23" s="38">
        <v>-401000</v>
      </c>
      <c r="K23" s="38">
        <v>-90000</v>
      </c>
      <c r="L23" s="38">
        <v>-158000</v>
      </c>
    </row>
    <row r="24" spans="1:12" ht="47.25" x14ac:dyDescent="0.25">
      <c r="A24" s="24" t="s">
        <v>22</v>
      </c>
      <c r="B24" s="25" t="s">
        <v>31</v>
      </c>
      <c r="C24" s="25" t="s">
        <v>35</v>
      </c>
      <c r="D24" s="25" t="s">
        <v>37</v>
      </c>
      <c r="E24" s="25" t="s">
        <v>13</v>
      </c>
      <c r="F24" s="25" t="s">
        <v>13</v>
      </c>
      <c r="G24" s="25" t="s">
        <v>13</v>
      </c>
      <c r="H24" s="25" t="s">
        <v>14</v>
      </c>
      <c r="I24" s="26" t="s">
        <v>31</v>
      </c>
      <c r="J24" s="37">
        <f>SUM(J25+J27)</f>
        <v>0</v>
      </c>
      <c r="K24" s="37">
        <f>SUM(K25+K27)</f>
        <v>0</v>
      </c>
      <c r="L24" s="37">
        <f>SUM(L25+L27)</f>
        <v>0</v>
      </c>
    </row>
    <row r="25" spans="1:12" ht="30" x14ac:dyDescent="0.25">
      <c r="A25" s="27" t="s">
        <v>23</v>
      </c>
      <c r="B25" s="28" t="s">
        <v>31</v>
      </c>
      <c r="C25" s="28" t="s">
        <v>35</v>
      </c>
      <c r="D25" s="28" t="s">
        <v>37</v>
      </c>
      <c r="E25" s="28" t="s">
        <v>13</v>
      </c>
      <c r="F25" s="28" t="s">
        <v>13</v>
      </c>
      <c r="G25" s="28" t="s">
        <v>13</v>
      </c>
      <c r="H25" s="28" t="s">
        <v>14</v>
      </c>
      <c r="I25" s="23" t="s">
        <v>15</v>
      </c>
      <c r="J25" s="38">
        <f>SUM(J26)</f>
        <v>0</v>
      </c>
      <c r="K25" s="38">
        <f>SUM(K26)</f>
        <v>0</v>
      </c>
      <c r="L25" s="38">
        <f>SUM(L26)</f>
        <v>0</v>
      </c>
    </row>
    <row r="26" spans="1:12" ht="60" x14ac:dyDescent="0.25">
      <c r="A26" s="27" t="s">
        <v>27</v>
      </c>
      <c r="B26" s="28" t="s">
        <v>46</v>
      </c>
      <c r="C26" s="28" t="s">
        <v>35</v>
      </c>
      <c r="D26" s="28" t="s">
        <v>37</v>
      </c>
      <c r="E26" s="28" t="s">
        <v>13</v>
      </c>
      <c r="F26" s="28" t="s">
        <v>13</v>
      </c>
      <c r="G26" s="28" t="s">
        <v>36</v>
      </c>
      <c r="H26" s="28" t="s">
        <v>14</v>
      </c>
      <c r="I26" s="23" t="s">
        <v>16</v>
      </c>
      <c r="J26" s="38"/>
      <c r="K26" s="29"/>
      <c r="L26" s="29"/>
    </row>
    <row r="27" spans="1:12" ht="45" x14ac:dyDescent="0.25">
      <c r="A27" s="27" t="s">
        <v>24</v>
      </c>
      <c r="B27" s="28" t="s">
        <v>31</v>
      </c>
      <c r="C27" s="28" t="s">
        <v>35</v>
      </c>
      <c r="D27" s="28" t="s">
        <v>37</v>
      </c>
      <c r="E27" s="28" t="s">
        <v>13</v>
      </c>
      <c r="F27" s="28" t="s">
        <v>13</v>
      </c>
      <c r="G27" s="28" t="s">
        <v>13</v>
      </c>
      <c r="H27" s="28" t="s">
        <v>14</v>
      </c>
      <c r="I27" s="23" t="s">
        <v>17</v>
      </c>
      <c r="J27" s="38">
        <f>SUM(J28)</f>
        <v>0</v>
      </c>
      <c r="K27" s="38">
        <f>SUM(K28)</f>
        <v>0</v>
      </c>
      <c r="L27" s="38">
        <f>SUM(L28)</f>
        <v>0</v>
      </c>
    </row>
    <row r="28" spans="1:12" ht="45" x14ac:dyDescent="0.25">
      <c r="A28" s="27" t="s">
        <v>26</v>
      </c>
      <c r="B28" s="28" t="s">
        <v>46</v>
      </c>
      <c r="C28" s="28" t="s">
        <v>35</v>
      </c>
      <c r="D28" s="28" t="s">
        <v>37</v>
      </c>
      <c r="E28" s="28" t="s">
        <v>13</v>
      </c>
      <c r="F28" s="28" t="s">
        <v>13</v>
      </c>
      <c r="G28" s="28" t="s">
        <v>36</v>
      </c>
      <c r="H28" s="28" t="s">
        <v>14</v>
      </c>
      <c r="I28" s="23" t="s">
        <v>18</v>
      </c>
      <c r="J28" s="38"/>
      <c r="K28" s="29"/>
      <c r="L28" s="29"/>
    </row>
    <row r="29" spans="1:12" ht="31.5" x14ac:dyDescent="0.25">
      <c r="A29" s="24" t="s">
        <v>4</v>
      </c>
      <c r="B29" s="25" t="s">
        <v>31</v>
      </c>
      <c r="C29" s="25" t="s">
        <v>35</v>
      </c>
      <c r="D29" s="25" t="s">
        <v>40</v>
      </c>
      <c r="E29" s="25" t="s">
        <v>13</v>
      </c>
      <c r="F29" s="25" t="s">
        <v>13</v>
      </c>
      <c r="G29" s="25" t="s">
        <v>13</v>
      </c>
      <c r="H29" s="25" t="s">
        <v>14</v>
      </c>
      <c r="I29" s="26" t="s">
        <v>31</v>
      </c>
      <c r="J29" s="37">
        <f>SUM(J31+J30)</f>
        <v>168256.12999999989</v>
      </c>
      <c r="K29" s="37">
        <f>SUM(K31+K30)</f>
        <v>102050.12999999989</v>
      </c>
      <c r="L29" s="37">
        <f>SUM(L31+L30)</f>
        <v>101432.97999999998</v>
      </c>
    </row>
    <row r="30" spans="1:12" ht="30" x14ac:dyDescent="0.25">
      <c r="A30" s="27" t="s">
        <v>39</v>
      </c>
      <c r="B30" s="28" t="s">
        <v>31</v>
      </c>
      <c r="C30" s="28" t="s">
        <v>35</v>
      </c>
      <c r="D30" s="28" t="s">
        <v>40</v>
      </c>
      <c r="E30" s="28" t="s">
        <v>38</v>
      </c>
      <c r="F30" s="28" t="s">
        <v>35</v>
      </c>
      <c r="G30" s="28" t="s">
        <v>36</v>
      </c>
      <c r="H30" s="28" t="s">
        <v>14</v>
      </c>
      <c r="I30" s="23" t="s">
        <v>19</v>
      </c>
      <c r="J30" s="38">
        <f>-(3328128.92+J21)</f>
        <v>-3699128.92</v>
      </c>
      <c r="K30" s="38">
        <f>-(2759729+K21)</f>
        <v>-2819729</v>
      </c>
      <c r="L30" s="38">
        <f>-(2870445.07+L21)</f>
        <v>-3008445.07</v>
      </c>
    </row>
    <row r="31" spans="1:12" ht="30" x14ac:dyDescent="0.25">
      <c r="A31" s="27" t="s">
        <v>43</v>
      </c>
      <c r="B31" s="28" t="s">
        <v>31</v>
      </c>
      <c r="C31" s="28" t="s">
        <v>35</v>
      </c>
      <c r="D31" s="28" t="s">
        <v>40</v>
      </c>
      <c r="E31" s="28" t="s">
        <v>38</v>
      </c>
      <c r="F31" s="28" t="s">
        <v>35</v>
      </c>
      <c r="G31" s="28" t="s">
        <v>36</v>
      </c>
      <c r="H31" s="28" t="s">
        <v>14</v>
      </c>
      <c r="I31" s="23" t="s">
        <v>20</v>
      </c>
      <c r="J31" s="38">
        <f>(3466385.05-J23)-J35</f>
        <v>3867385.05</v>
      </c>
      <c r="K31" s="38">
        <f>(2831779.13-K23)-K35</f>
        <v>2921779.13</v>
      </c>
      <c r="L31" s="38">
        <f>(2951878.05-L23)-L35</f>
        <v>3109878.05</v>
      </c>
    </row>
    <row r="32" spans="1:12" ht="31.5" x14ac:dyDescent="0.25">
      <c r="A32" s="24" t="s">
        <v>5</v>
      </c>
      <c r="B32" s="25" t="s">
        <v>31</v>
      </c>
      <c r="C32" s="25" t="s">
        <v>35</v>
      </c>
      <c r="D32" s="25" t="s">
        <v>41</v>
      </c>
      <c r="E32" s="25" t="s">
        <v>13</v>
      </c>
      <c r="F32" s="25" t="s">
        <v>13</v>
      </c>
      <c r="G32" s="25" t="s">
        <v>13</v>
      </c>
      <c r="H32" s="25" t="s">
        <v>14</v>
      </c>
      <c r="I32" s="26" t="s">
        <v>31</v>
      </c>
      <c r="J32" s="37">
        <f>SUM(J33)</f>
        <v>0</v>
      </c>
      <c r="K32" s="37">
        <f t="shared" ref="K32:L34" si="0">SUM(K33)</f>
        <v>0</v>
      </c>
      <c r="L32" s="37">
        <f t="shared" si="0"/>
        <v>0</v>
      </c>
    </row>
    <row r="33" spans="1:12" ht="31.5" x14ac:dyDescent="0.25">
      <c r="A33" s="17" t="s">
        <v>30</v>
      </c>
      <c r="B33" s="30" t="s">
        <v>31</v>
      </c>
      <c r="C33" s="30" t="s">
        <v>35</v>
      </c>
      <c r="D33" s="30" t="s">
        <v>41</v>
      </c>
      <c r="E33" s="30" t="s">
        <v>36</v>
      </c>
      <c r="F33" s="30" t="s">
        <v>13</v>
      </c>
      <c r="G33" s="30" t="s">
        <v>13</v>
      </c>
      <c r="H33" s="30" t="s">
        <v>14</v>
      </c>
      <c r="I33" s="20" t="s">
        <v>31</v>
      </c>
      <c r="J33" s="36">
        <f>SUM(J34)</f>
        <v>0</v>
      </c>
      <c r="K33" s="36">
        <f t="shared" si="0"/>
        <v>0</v>
      </c>
      <c r="L33" s="36">
        <f t="shared" si="0"/>
        <v>0</v>
      </c>
    </row>
    <row r="34" spans="1:12" ht="74.45" customHeight="1" x14ac:dyDescent="0.25">
      <c r="A34" s="27" t="s">
        <v>34</v>
      </c>
      <c r="B34" s="28" t="s">
        <v>31</v>
      </c>
      <c r="C34" s="28" t="s">
        <v>35</v>
      </c>
      <c r="D34" s="28" t="s">
        <v>41</v>
      </c>
      <c r="E34" s="28" t="s">
        <v>36</v>
      </c>
      <c r="F34" s="28" t="s">
        <v>13</v>
      </c>
      <c r="G34" s="28" t="s">
        <v>13</v>
      </c>
      <c r="H34" s="28" t="s">
        <v>14</v>
      </c>
      <c r="I34" s="23" t="s">
        <v>17</v>
      </c>
      <c r="J34" s="38">
        <f>SUM(J35)</f>
        <v>0</v>
      </c>
      <c r="K34" s="38">
        <f t="shared" si="0"/>
        <v>0</v>
      </c>
      <c r="L34" s="38">
        <f t="shared" si="0"/>
        <v>0</v>
      </c>
    </row>
    <row r="35" spans="1:12" ht="86.45" customHeight="1" x14ac:dyDescent="0.25">
      <c r="A35" s="27" t="s">
        <v>34</v>
      </c>
      <c r="B35" s="28" t="s">
        <v>46</v>
      </c>
      <c r="C35" s="28" t="s">
        <v>35</v>
      </c>
      <c r="D35" s="28" t="s">
        <v>41</v>
      </c>
      <c r="E35" s="28" t="s">
        <v>36</v>
      </c>
      <c r="F35" s="28" t="s">
        <v>13</v>
      </c>
      <c r="G35" s="28" t="s">
        <v>36</v>
      </c>
      <c r="H35" s="28" t="s">
        <v>14</v>
      </c>
      <c r="I35" s="23" t="s">
        <v>18</v>
      </c>
      <c r="J35" s="38"/>
      <c r="K35" s="29"/>
      <c r="L35" s="29"/>
    </row>
    <row r="36" spans="1:12" ht="15.75" x14ac:dyDescent="0.25">
      <c r="A36" s="31"/>
      <c r="B36" s="32" t="s">
        <v>31</v>
      </c>
      <c r="C36" s="32" t="s">
        <v>13</v>
      </c>
      <c r="D36" s="32" t="s">
        <v>13</v>
      </c>
      <c r="E36" s="32" t="s">
        <v>13</v>
      </c>
      <c r="F36" s="32" t="s">
        <v>13</v>
      </c>
      <c r="G36" s="32" t="s">
        <v>13</v>
      </c>
      <c r="H36" s="32" t="s">
        <v>14</v>
      </c>
      <c r="I36" s="33" t="s">
        <v>31</v>
      </c>
      <c r="J36" s="39">
        <f>SUM(J24+J19+J29+J32)</f>
        <v>138256.12999999989</v>
      </c>
      <c r="K36" s="39">
        <f>SUM(K24+K19+K29+K32)</f>
        <v>72050.129999999888</v>
      </c>
      <c r="L36" s="39">
        <f>SUM(L24+L19+L29+L32)</f>
        <v>81432.979999999981</v>
      </c>
    </row>
    <row r="37" spans="1:12" s="1" customFormat="1" ht="18" x14ac:dyDescent="0.25">
      <c r="A37" s="51" t="s">
        <v>44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2" s="1" customFormat="1" ht="18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0"/>
    </row>
    <row r="39" spans="1:12" s="1" customFormat="1" x14ac:dyDescent="0.25">
      <c r="A39" s="14" t="s">
        <v>56</v>
      </c>
      <c r="B39" s="14"/>
      <c r="C39" s="14"/>
      <c r="D39" s="14"/>
      <c r="E39" s="14"/>
      <c r="F39" s="14"/>
      <c r="G39" s="14"/>
      <c r="H39" s="44" t="s">
        <v>57</v>
      </c>
      <c r="I39" s="44"/>
      <c r="J39" s="44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A46" s="6"/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</sheetData>
  <mergeCells count="7">
    <mergeCell ref="H39:J39"/>
    <mergeCell ref="A12:L12"/>
    <mergeCell ref="A14:A15"/>
    <mergeCell ref="C14:I14"/>
    <mergeCell ref="J14:J15"/>
    <mergeCell ref="K14:L14"/>
    <mergeCell ref="A37:J37"/>
  </mergeCells>
  <pageMargins left="0.78740157480314965" right="0.19685039370078741" top="0.78740157480314965" bottom="0.78740157480314965" header="0.15748031496062992" footer="0.19685039370078741"/>
  <pageSetup paperSize="9" fitToHeight="4" orientation="landscape" blackAndWhite="1" copies="2" r:id="rId1"/>
  <headerFooter alignWithMargins="0">
    <oddFooter>&amp;C&amp;"Times New Roman,обычный"&amp;8&amp;P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opLeftCell="A25" zoomScale="70" zoomScaleNormal="70" zoomScalePageLayoutView="55" workbookViewId="0">
      <selection activeCell="J35" sqref="J35"/>
    </sheetView>
  </sheetViews>
  <sheetFormatPr defaultColWidth="6.42578125" defaultRowHeight="15" x14ac:dyDescent="0.25"/>
  <cols>
    <col min="1" max="1" width="52.7109375" style="2" customWidth="1"/>
    <col min="2" max="2" width="5.85546875" style="2" customWidth="1"/>
    <col min="3" max="3" width="4" style="2" customWidth="1"/>
    <col min="4" max="4" width="4.140625" style="2" customWidth="1"/>
    <col min="5" max="5" width="4.42578125" style="2" customWidth="1"/>
    <col min="6" max="7" width="3.85546875" style="2" customWidth="1"/>
    <col min="8" max="8" width="6.7109375" style="2" customWidth="1"/>
    <col min="9" max="9" width="5.710937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4" width="10.7109375" style="2" bestFit="1" customWidth="1"/>
    <col min="15" max="15" width="6.42578125" style="2"/>
    <col min="16" max="16" width="9.7109375" style="2" bestFit="1" customWidth="1"/>
    <col min="17" max="16384" width="6.42578125" style="2"/>
  </cols>
  <sheetData>
    <row r="1" spans="1:12" ht="15.75" x14ac:dyDescent="0.25">
      <c r="H1" s="8" t="s">
        <v>61</v>
      </c>
      <c r="I1" s="8"/>
    </row>
    <row r="2" spans="1:12" ht="15.75" x14ac:dyDescent="0.25">
      <c r="H2" s="34" t="s">
        <v>48</v>
      </c>
      <c r="I2" s="34"/>
    </row>
    <row r="3" spans="1:12" ht="15.75" x14ac:dyDescent="0.25">
      <c r="H3" s="9" t="s">
        <v>58</v>
      </c>
      <c r="I3" s="9"/>
    </row>
    <row r="4" spans="1:12" ht="15.75" x14ac:dyDescent="0.25">
      <c r="H4" s="34" t="s">
        <v>59</v>
      </c>
      <c r="I4" s="34"/>
    </row>
    <row r="6" spans="1:12" ht="15" customHeight="1" x14ac:dyDescent="0.25">
      <c r="A6" s="7"/>
      <c r="B6" s="7"/>
      <c r="C6" s="7"/>
      <c r="D6" s="7"/>
      <c r="F6"/>
      <c r="G6"/>
      <c r="H6" s="8" t="s">
        <v>60</v>
      </c>
    </row>
    <row r="7" spans="1:12" ht="15" customHeight="1" x14ac:dyDescent="0.25">
      <c r="A7" s="7"/>
      <c r="B7" s="7"/>
      <c r="C7" s="7"/>
      <c r="D7" s="7"/>
      <c r="F7"/>
      <c r="G7"/>
      <c r="H7" s="8" t="s">
        <v>48</v>
      </c>
    </row>
    <row r="8" spans="1:12" ht="15" customHeight="1" x14ac:dyDescent="0.25">
      <c r="A8" s="7"/>
      <c r="B8" s="7"/>
      <c r="C8" s="7"/>
      <c r="D8" s="7"/>
      <c r="F8"/>
      <c r="G8"/>
      <c r="H8" s="9" t="s">
        <v>49</v>
      </c>
    </row>
    <row r="9" spans="1:12" ht="15" customHeight="1" x14ac:dyDescent="0.25">
      <c r="A9" s="7"/>
      <c r="B9" s="7"/>
      <c r="C9" s="7"/>
      <c r="D9" s="7"/>
      <c r="F9"/>
      <c r="G9"/>
      <c r="H9" s="9" t="s">
        <v>50</v>
      </c>
    </row>
    <row r="10" spans="1:12" ht="15.6" customHeight="1" x14ac:dyDescent="0.25">
      <c r="A10" s="7"/>
      <c r="B10" s="7"/>
      <c r="C10" s="7"/>
      <c r="D10" s="7"/>
      <c r="F10" s="15"/>
      <c r="G10" s="15"/>
      <c r="H10" s="15" t="s">
        <v>52</v>
      </c>
    </row>
    <row r="11" spans="1:12" ht="23.25" customHeight="1" x14ac:dyDescent="0.25">
      <c r="A11" s="7"/>
      <c r="B11" s="7"/>
      <c r="C11" s="7"/>
      <c r="D11" s="7"/>
      <c r="F11" s="15"/>
      <c r="G11" s="15"/>
      <c r="H11" s="15"/>
    </row>
    <row r="12" spans="1:12" ht="33.6" customHeight="1" x14ac:dyDescent="0.25">
      <c r="A12" s="45" t="s">
        <v>53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2" ht="31.5" customHeight="1" x14ac:dyDescent="0.25">
      <c r="A13" s="10"/>
      <c r="B13" s="7"/>
      <c r="C13" s="7"/>
      <c r="D13" s="7"/>
      <c r="E13" s="7"/>
      <c r="F13" s="7"/>
      <c r="G13" s="7"/>
      <c r="H13" s="7"/>
      <c r="I13" s="7"/>
      <c r="J13" s="2"/>
      <c r="L13" s="11" t="s">
        <v>0</v>
      </c>
    </row>
    <row r="14" spans="1:12" ht="46.7" customHeight="1" x14ac:dyDescent="0.25">
      <c r="A14" s="46" t="s">
        <v>32</v>
      </c>
      <c r="B14" s="12"/>
      <c r="C14" s="48" t="s">
        <v>12</v>
      </c>
      <c r="D14" s="48"/>
      <c r="E14" s="48"/>
      <c r="F14" s="48"/>
      <c r="G14" s="48"/>
      <c r="H14" s="48"/>
      <c r="I14" s="48"/>
      <c r="J14" s="49" t="s">
        <v>54</v>
      </c>
      <c r="K14" s="48" t="s">
        <v>51</v>
      </c>
      <c r="L14" s="48"/>
    </row>
    <row r="15" spans="1:12" ht="114.75" customHeight="1" x14ac:dyDescent="0.25">
      <c r="A15" s="47"/>
      <c r="B15" s="13" t="s">
        <v>9</v>
      </c>
      <c r="C15" s="13" t="s">
        <v>7</v>
      </c>
      <c r="D15" s="13" t="s">
        <v>6</v>
      </c>
      <c r="E15" s="13" t="s">
        <v>8</v>
      </c>
      <c r="F15" s="13" t="s">
        <v>10</v>
      </c>
      <c r="G15" s="13" t="s">
        <v>21</v>
      </c>
      <c r="H15" s="13" t="s">
        <v>11</v>
      </c>
      <c r="I15" s="13" t="s">
        <v>29</v>
      </c>
      <c r="J15" s="50"/>
      <c r="K15" s="35" t="s">
        <v>47</v>
      </c>
      <c r="L15" s="35" t="s">
        <v>55</v>
      </c>
    </row>
    <row r="16" spans="1:12" s="4" customFormat="1" ht="31.5" x14ac:dyDescent="0.25">
      <c r="A16" s="17" t="s">
        <v>45</v>
      </c>
      <c r="B16" s="18"/>
      <c r="C16" s="18"/>
      <c r="D16" s="18"/>
      <c r="E16" s="18"/>
      <c r="F16" s="18"/>
      <c r="G16" s="18"/>
      <c r="H16" s="18"/>
      <c r="I16" s="19"/>
      <c r="J16" s="36">
        <f>SUM(-J36)</f>
        <v>-138256.12999999989</v>
      </c>
      <c r="K16" s="36">
        <f>SUM(-K36)</f>
        <v>-72050.129999999888</v>
      </c>
      <c r="L16" s="36">
        <f>SUM(-L36)</f>
        <v>-81432.979999999981</v>
      </c>
    </row>
    <row r="17" spans="1:14" s="4" customFormat="1" ht="31.5" x14ac:dyDescent="0.25">
      <c r="A17" s="17" t="s">
        <v>42</v>
      </c>
      <c r="B17" s="18"/>
      <c r="C17" s="18"/>
      <c r="D17" s="18"/>
      <c r="E17" s="18"/>
      <c r="F17" s="18"/>
      <c r="G17" s="18"/>
      <c r="H17" s="18"/>
      <c r="I17" s="20"/>
      <c r="J17" s="21">
        <f>SUM(J18/907887)</f>
        <v>0.15228341192240871</v>
      </c>
      <c r="K17" s="21">
        <f>SUM(K18/885277.8)</f>
        <v>8.1387029020720827E-2</v>
      </c>
      <c r="L17" s="21">
        <f>SUM(L18/911483.8)</f>
        <v>8.934111610102119E-2</v>
      </c>
    </row>
    <row r="18" spans="1:14" ht="31.5" x14ac:dyDescent="0.25">
      <c r="A18" s="17" t="s">
        <v>33</v>
      </c>
      <c r="B18" s="22"/>
      <c r="C18" s="22"/>
      <c r="D18" s="22"/>
      <c r="E18" s="22"/>
      <c r="F18" s="22"/>
      <c r="G18" s="22"/>
      <c r="H18" s="22"/>
      <c r="I18" s="23"/>
      <c r="J18" s="36">
        <f>SUM(-J16)</f>
        <v>138256.12999999989</v>
      </c>
      <c r="K18" s="36">
        <f>SUM(-K16)</f>
        <v>72050.129999999888</v>
      </c>
      <c r="L18" s="36">
        <f>SUM(-L16)</f>
        <v>81432.979999999981</v>
      </c>
    </row>
    <row r="19" spans="1:14" ht="31.5" x14ac:dyDescent="0.25">
      <c r="A19" s="24" t="s">
        <v>1</v>
      </c>
      <c r="B19" s="25" t="s">
        <v>31</v>
      </c>
      <c r="C19" s="25" t="s">
        <v>35</v>
      </c>
      <c r="D19" s="25" t="s">
        <v>38</v>
      </c>
      <c r="E19" s="25" t="s">
        <v>13</v>
      </c>
      <c r="F19" s="25" t="s">
        <v>13</v>
      </c>
      <c r="G19" s="25" t="s">
        <v>13</v>
      </c>
      <c r="H19" s="25" t="s">
        <v>14</v>
      </c>
      <c r="I19" s="26" t="s">
        <v>31</v>
      </c>
      <c r="J19" s="37">
        <f>SUM(J20+J22)</f>
        <v>-30000</v>
      </c>
      <c r="K19" s="37">
        <f>SUM(K20+K22)</f>
        <v>-30000</v>
      </c>
      <c r="L19" s="37">
        <f>SUM(L20+L22)</f>
        <v>-20000</v>
      </c>
    </row>
    <row r="20" spans="1:14" ht="30" x14ac:dyDescent="0.25">
      <c r="A20" s="27" t="s">
        <v>2</v>
      </c>
      <c r="B20" s="28" t="s">
        <v>31</v>
      </c>
      <c r="C20" s="28" t="s">
        <v>35</v>
      </c>
      <c r="D20" s="28" t="s">
        <v>38</v>
      </c>
      <c r="E20" s="28" t="s">
        <v>13</v>
      </c>
      <c r="F20" s="28" t="s">
        <v>13</v>
      </c>
      <c r="G20" s="28" t="s">
        <v>13</v>
      </c>
      <c r="H20" s="28" t="s">
        <v>14</v>
      </c>
      <c r="I20" s="23" t="s">
        <v>15</v>
      </c>
      <c r="J20" s="38">
        <f>SUM(J21)</f>
        <v>283000</v>
      </c>
      <c r="K20" s="38">
        <f>SUM(K21)</f>
        <v>60000</v>
      </c>
      <c r="L20" s="38">
        <f>SUM(L21)</f>
        <v>138000</v>
      </c>
    </row>
    <row r="21" spans="1:14" ht="45" x14ac:dyDescent="0.25">
      <c r="A21" s="27" t="s">
        <v>28</v>
      </c>
      <c r="B21" s="28" t="s">
        <v>46</v>
      </c>
      <c r="C21" s="28" t="s">
        <v>35</v>
      </c>
      <c r="D21" s="28" t="s">
        <v>38</v>
      </c>
      <c r="E21" s="28" t="s">
        <v>13</v>
      </c>
      <c r="F21" s="28" t="s">
        <v>13</v>
      </c>
      <c r="G21" s="28" t="s">
        <v>36</v>
      </c>
      <c r="H21" s="28" t="s">
        <v>14</v>
      </c>
      <c r="I21" s="23" t="s">
        <v>16</v>
      </c>
      <c r="J21" s="38">
        <v>283000</v>
      </c>
      <c r="K21" s="38">
        <v>60000</v>
      </c>
      <c r="L21" s="38">
        <v>138000</v>
      </c>
    </row>
    <row r="22" spans="1:14" ht="45" x14ac:dyDescent="0.25">
      <c r="A22" s="27" t="s">
        <v>3</v>
      </c>
      <c r="B22" s="28" t="s">
        <v>31</v>
      </c>
      <c r="C22" s="28" t="s">
        <v>35</v>
      </c>
      <c r="D22" s="28" t="s">
        <v>38</v>
      </c>
      <c r="E22" s="28" t="s">
        <v>13</v>
      </c>
      <c r="F22" s="28" t="s">
        <v>13</v>
      </c>
      <c r="G22" s="28" t="s">
        <v>13</v>
      </c>
      <c r="H22" s="28" t="s">
        <v>14</v>
      </c>
      <c r="I22" s="23" t="s">
        <v>17</v>
      </c>
      <c r="J22" s="38">
        <f>SUM(J23)</f>
        <v>-313000</v>
      </c>
      <c r="K22" s="38">
        <f>SUM(K23)</f>
        <v>-90000</v>
      </c>
      <c r="L22" s="38">
        <f>SUM(L23)</f>
        <v>-158000</v>
      </c>
    </row>
    <row r="23" spans="1:14" ht="45" x14ac:dyDescent="0.25">
      <c r="A23" s="27" t="s">
        <v>25</v>
      </c>
      <c r="B23" s="28" t="s">
        <v>46</v>
      </c>
      <c r="C23" s="28" t="s">
        <v>35</v>
      </c>
      <c r="D23" s="28" t="s">
        <v>38</v>
      </c>
      <c r="E23" s="28" t="s">
        <v>13</v>
      </c>
      <c r="F23" s="28" t="s">
        <v>13</v>
      </c>
      <c r="G23" s="28" t="s">
        <v>36</v>
      </c>
      <c r="H23" s="28" t="s">
        <v>14</v>
      </c>
      <c r="I23" s="23" t="s">
        <v>18</v>
      </c>
      <c r="J23" s="38">
        <v>-313000</v>
      </c>
      <c r="K23" s="38">
        <v>-90000</v>
      </c>
      <c r="L23" s="38">
        <v>-158000</v>
      </c>
    </row>
    <row r="24" spans="1:14" ht="47.25" x14ac:dyDescent="0.25">
      <c r="A24" s="24" t="s">
        <v>22</v>
      </c>
      <c r="B24" s="25" t="s">
        <v>31</v>
      </c>
      <c r="C24" s="25" t="s">
        <v>35</v>
      </c>
      <c r="D24" s="25" t="s">
        <v>37</v>
      </c>
      <c r="E24" s="25" t="s">
        <v>13</v>
      </c>
      <c r="F24" s="25" t="s">
        <v>13</v>
      </c>
      <c r="G24" s="25" t="s">
        <v>13</v>
      </c>
      <c r="H24" s="25" t="s">
        <v>14</v>
      </c>
      <c r="I24" s="26" t="s">
        <v>31</v>
      </c>
      <c r="J24" s="37">
        <f>SUM(J25+J27)</f>
        <v>0</v>
      </c>
      <c r="K24" s="37">
        <f>SUM(K25+K27)</f>
        <v>0</v>
      </c>
      <c r="L24" s="37">
        <f>SUM(L25+L27)</f>
        <v>0</v>
      </c>
    </row>
    <row r="25" spans="1:14" ht="30" x14ac:dyDescent="0.25">
      <c r="A25" s="27" t="s">
        <v>23</v>
      </c>
      <c r="B25" s="28" t="s">
        <v>31</v>
      </c>
      <c r="C25" s="28" t="s">
        <v>35</v>
      </c>
      <c r="D25" s="28" t="s">
        <v>37</v>
      </c>
      <c r="E25" s="28" t="s">
        <v>13</v>
      </c>
      <c r="F25" s="28" t="s">
        <v>13</v>
      </c>
      <c r="G25" s="28" t="s">
        <v>13</v>
      </c>
      <c r="H25" s="28" t="s">
        <v>14</v>
      </c>
      <c r="I25" s="23" t="s">
        <v>15</v>
      </c>
      <c r="J25" s="38">
        <f>SUM(J26)</f>
        <v>0</v>
      </c>
      <c r="K25" s="38">
        <f>SUM(K26)</f>
        <v>0</v>
      </c>
      <c r="L25" s="38">
        <f>SUM(L26)</f>
        <v>0</v>
      </c>
    </row>
    <row r="26" spans="1:14" ht="60" x14ac:dyDescent="0.25">
      <c r="A26" s="27" t="s">
        <v>27</v>
      </c>
      <c r="B26" s="28" t="s">
        <v>46</v>
      </c>
      <c r="C26" s="28" t="s">
        <v>35</v>
      </c>
      <c r="D26" s="28" t="s">
        <v>37</v>
      </c>
      <c r="E26" s="28" t="s">
        <v>13</v>
      </c>
      <c r="F26" s="28" t="s">
        <v>13</v>
      </c>
      <c r="G26" s="28" t="s">
        <v>36</v>
      </c>
      <c r="H26" s="28" t="s">
        <v>14</v>
      </c>
      <c r="I26" s="23" t="s">
        <v>16</v>
      </c>
      <c r="J26" s="38"/>
      <c r="K26" s="29"/>
      <c r="L26" s="29"/>
    </row>
    <row r="27" spans="1:14" ht="45" x14ac:dyDescent="0.25">
      <c r="A27" s="27" t="s">
        <v>24</v>
      </c>
      <c r="B27" s="28" t="s">
        <v>31</v>
      </c>
      <c r="C27" s="28" t="s">
        <v>35</v>
      </c>
      <c r="D27" s="28" t="s">
        <v>37</v>
      </c>
      <c r="E27" s="28" t="s">
        <v>13</v>
      </c>
      <c r="F27" s="28" t="s">
        <v>13</v>
      </c>
      <c r="G27" s="28" t="s">
        <v>13</v>
      </c>
      <c r="H27" s="28" t="s">
        <v>14</v>
      </c>
      <c r="I27" s="23" t="s">
        <v>17</v>
      </c>
      <c r="J27" s="38">
        <f>SUM(J28)</f>
        <v>0</v>
      </c>
      <c r="K27" s="38">
        <f>SUM(K28)</f>
        <v>0</v>
      </c>
      <c r="L27" s="38">
        <f>SUM(L28)</f>
        <v>0</v>
      </c>
    </row>
    <row r="28" spans="1:14" ht="45" x14ac:dyDescent="0.25">
      <c r="A28" s="27" t="s">
        <v>26</v>
      </c>
      <c r="B28" s="28" t="s">
        <v>46</v>
      </c>
      <c r="C28" s="28" t="s">
        <v>35</v>
      </c>
      <c r="D28" s="28" t="s">
        <v>37</v>
      </c>
      <c r="E28" s="28" t="s">
        <v>13</v>
      </c>
      <c r="F28" s="28" t="s">
        <v>13</v>
      </c>
      <c r="G28" s="28" t="s">
        <v>36</v>
      </c>
      <c r="H28" s="28" t="s">
        <v>14</v>
      </c>
      <c r="I28" s="23" t="s">
        <v>18</v>
      </c>
      <c r="J28" s="38"/>
      <c r="K28" s="29"/>
      <c r="L28" s="29"/>
    </row>
    <row r="29" spans="1:14" ht="31.5" x14ac:dyDescent="0.25">
      <c r="A29" s="24" t="s">
        <v>4</v>
      </c>
      <c r="B29" s="25" t="s">
        <v>31</v>
      </c>
      <c r="C29" s="25" t="s">
        <v>35</v>
      </c>
      <c r="D29" s="25" t="s">
        <v>40</v>
      </c>
      <c r="E29" s="25" t="s">
        <v>13</v>
      </c>
      <c r="F29" s="25" t="s">
        <v>13</v>
      </c>
      <c r="G29" s="25" t="s">
        <v>13</v>
      </c>
      <c r="H29" s="25" t="s">
        <v>14</v>
      </c>
      <c r="I29" s="26" t="s">
        <v>31</v>
      </c>
      <c r="J29" s="37">
        <f>SUM(J31+J30)</f>
        <v>168256.12999999989</v>
      </c>
      <c r="K29" s="37">
        <f>SUM(K31+K30)</f>
        <v>102050.12999999989</v>
      </c>
      <c r="L29" s="37">
        <f>SUM(L31+L30)</f>
        <v>101432.97999999998</v>
      </c>
    </row>
    <row r="30" spans="1:14" ht="30" x14ac:dyDescent="0.25">
      <c r="A30" s="27" t="s">
        <v>39</v>
      </c>
      <c r="B30" s="28" t="s">
        <v>31</v>
      </c>
      <c r="C30" s="28" t="s">
        <v>35</v>
      </c>
      <c r="D30" s="28" t="s">
        <v>40</v>
      </c>
      <c r="E30" s="28" t="s">
        <v>38</v>
      </c>
      <c r="F30" s="28" t="s">
        <v>35</v>
      </c>
      <c r="G30" s="28" t="s">
        <v>36</v>
      </c>
      <c r="H30" s="28" t="s">
        <v>14</v>
      </c>
      <c r="I30" s="23" t="s">
        <v>19</v>
      </c>
      <c r="J30" s="38">
        <f>-(3328128.92+J21)</f>
        <v>-3611128.92</v>
      </c>
      <c r="K30" s="38">
        <f>-(2759729+K21)</f>
        <v>-2819729</v>
      </c>
      <c r="L30" s="38">
        <f>-(2870445.07+L21)</f>
        <v>-3008445.07</v>
      </c>
    </row>
    <row r="31" spans="1:14" ht="30" x14ac:dyDescent="0.25">
      <c r="A31" s="27" t="s">
        <v>43</v>
      </c>
      <c r="B31" s="28" t="s">
        <v>31</v>
      </c>
      <c r="C31" s="28" t="s">
        <v>35</v>
      </c>
      <c r="D31" s="28" t="s">
        <v>40</v>
      </c>
      <c r="E31" s="28" t="s">
        <v>38</v>
      </c>
      <c r="F31" s="28" t="s">
        <v>35</v>
      </c>
      <c r="G31" s="28" t="s">
        <v>36</v>
      </c>
      <c r="H31" s="28" t="s">
        <v>14</v>
      </c>
      <c r="I31" s="23" t="s">
        <v>20</v>
      </c>
      <c r="J31" s="38">
        <f>(3466385.05-J23)-J35</f>
        <v>3779385.05</v>
      </c>
      <c r="K31" s="38">
        <f>(2831779.13-K23)-K35</f>
        <v>2921779.13</v>
      </c>
      <c r="L31" s="38">
        <f>(2951878.05-L23)-L35</f>
        <v>3109878.05</v>
      </c>
      <c r="N31" s="2">
        <v>3466385.05</v>
      </c>
    </row>
    <row r="32" spans="1:14" ht="31.5" x14ac:dyDescent="0.25">
      <c r="A32" s="24" t="s">
        <v>5</v>
      </c>
      <c r="B32" s="25" t="s">
        <v>31</v>
      </c>
      <c r="C32" s="25" t="s">
        <v>35</v>
      </c>
      <c r="D32" s="25" t="s">
        <v>41</v>
      </c>
      <c r="E32" s="25" t="s">
        <v>13</v>
      </c>
      <c r="F32" s="25" t="s">
        <v>13</v>
      </c>
      <c r="G32" s="25" t="s">
        <v>13</v>
      </c>
      <c r="H32" s="25" t="s">
        <v>14</v>
      </c>
      <c r="I32" s="26" t="s">
        <v>31</v>
      </c>
      <c r="J32" s="37">
        <f>SUM(J33)</f>
        <v>0</v>
      </c>
      <c r="K32" s="37">
        <f t="shared" ref="K32:L34" si="0">SUM(K33)</f>
        <v>0</v>
      </c>
      <c r="L32" s="37">
        <f t="shared" si="0"/>
        <v>0</v>
      </c>
    </row>
    <row r="33" spans="1:12" ht="31.5" x14ac:dyDescent="0.25">
      <c r="A33" s="17" t="s">
        <v>30</v>
      </c>
      <c r="B33" s="30" t="s">
        <v>31</v>
      </c>
      <c r="C33" s="30" t="s">
        <v>35</v>
      </c>
      <c r="D33" s="30" t="s">
        <v>41</v>
      </c>
      <c r="E33" s="30" t="s">
        <v>36</v>
      </c>
      <c r="F33" s="30" t="s">
        <v>13</v>
      </c>
      <c r="G33" s="30" t="s">
        <v>13</v>
      </c>
      <c r="H33" s="30" t="s">
        <v>14</v>
      </c>
      <c r="I33" s="20" t="s">
        <v>31</v>
      </c>
      <c r="J33" s="36">
        <f>SUM(J34)</f>
        <v>0</v>
      </c>
      <c r="K33" s="36">
        <f t="shared" si="0"/>
        <v>0</v>
      </c>
      <c r="L33" s="36">
        <f t="shared" si="0"/>
        <v>0</v>
      </c>
    </row>
    <row r="34" spans="1:12" ht="74.45" customHeight="1" x14ac:dyDescent="0.25">
      <c r="A34" s="27" t="s">
        <v>34</v>
      </c>
      <c r="B34" s="28" t="s">
        <v>31</v>
      </c>
      <c r="C34" s="28" t="s">
        <v>35</v>
      </c>
      <c r="D34" s="28" t="s">
        <v>41</v>
      </c>
      <c r="E34" s="28" t="s">
        <v>36</v>
      </c>
      <c r="F34" s="28" t="s">
        <v>13</v>
      </c>
      <c r="G34" s="28" t="s">
        <v>13</v>
      </c>
      <c r="H34" s="28" t="s">
        <v>14</v>
      </c>
      <c r="I34" s="23" t="s">
        <v>17</v>
      </c>
      <c r="J34" s="38">
        <f>SUM(J35)</f>
        <v>0</v>
      </c>
      <c r="K34" s="38">
        <f t="shared" si="0"/>
        <v>0</v>
      </c>
      <c r="L34" s="38">
        <f t="shared" si="0"/>
        <v>0</v>
      </c>
    </row>
    <row r="35" spans="1:12" ht="86.45" customHeight="1" x14ac:dyDescent="0.25">
      <c r="A35" s="27" t="s">
        <v>34</v>
      </c>
      <c r="B35" s="28" t="s">
        <v>46</v>
      </c>
      <c r="C35" s="28" t="s">
        <v>35</v>
      </c>
      <c r="D35" s="28" t="s">
        <v>41</v>
      </c>
      <c r="E35" s="28" t="s">
        <v>36</v>
      </c>
      <c r="F35" s="28" t="s">
        <v>13</v>
      </c>
      <c r="G35" s="28" t="s">
        <v>36</v>
      </c>
      <c r="H35" s="28" t="s">
        <v>14</v>
      </c>
      <c r="I35" s="23" t="s">
        <v>18</v>
      </c>
      <c r="J35" s="38"/>
      <c r="K35" s="29"/>
      <c r="L35" s="29"/>
    </row>
    <row r="36" spans="1:12" ht="15.75" x14ac:dyDescent="0.25">
      <c r="A36" s="31"/>
      <c r="B36" s="32" t="s">
        <v>31</v>
      </c>
      <c r="C36" s="32" t="s">
        <v>13</v>
      </c>
      <c r="D36" s="32" t="s">
        <v>13</v>
      </c>
      <c r="E36" s="32" t="s">
        <v>13</v>
      </c>
      <c r="F36" s="32" t="s">
        <v>13</v>
      </c>
      <c r="G36" s="32" t="s">
        <v>13</v>
      </c>
      <c r="H36" s="32" t="s">
        <v>14</v>
      </c>
      <c r="I36" s="33" t="s">
        <v>31</v>
      </c>
      <c r="J36" s="39">
        <f>SUM(J24+J19+J29+J32)</f>
        <v>138256.12999999989</v>
      </c>
      <c r="K36" s="39">
        <f>SUM(K24+K19+K29+K32)</f>
        <v>72050.129999999888</v>
      </c>
      <c r="L36" s="39">
        <f>SUM(L24+L19+L29+L32)</f>
        <v>81432.979999999981</v>
      </c>
    </row>
    <row r="37" spans="1:12" s="1" customFormat="1" ht="18" x14ac:dyDescent="0.25">
      <c r="A37" s="51" t="s">
        <v>44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2" s="1" customFormat="1" ht="18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40"/>
    </row>
    <row r="39" spans="1:12" s="1" customFormat="1" x14ac:dyDescent="0.25">
      <c r="A39" s="14" t="s">
        <v>56</v>
      </c>
      <c r="B39" s="14"/>
      <c r="C39" s="14"/>
      <c r="D39" s="14"/>
      <c r="E39" s="14"/>
      <c r="F39" s="14"/>
      <c r="G39" s="14"/>
      <c r="H39" s="44" t="s">
        <v>57</v>
      </c>
      <c r="I39" s="44"/>
      <c r="J39" s="44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A46" s="6"/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</sheetData>
  <mergeCells count="7">
    <mergeCell ref="H39:J39"/>
    <mergeCell ref="A37:J37"/>
    <mergeCell ref="A12:L12"/>
    <mergeCell ref="J14:J15"/>
    <mergeCell ref="K14:L14"/>
    <mergeCell ref="A14:A15"/>
    <mergeCell ref="C14:I14"/>
  </mergeCells>
  <phoneticPr fontId="0" type="noConversion"/>
  <pageMargins left="0.78740157480314965" right="0.19685039370078741" top="0.78740157480314965" bottom="0.78740157480314965" header="0.15748031496062992" footer="0.19685039370078741"/>
  <pageSetup paperSize="9" fitToHeight="4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13 (2)</vt:lpstr>
      <vt:lpstr>приложение 13</vt:lpstr>
      <vt:lpstr>'приложение 13'!Заголовки_для_печати</vt:lpstr>
      <vt:lpstr>'приложение 13 (2)'!Заголовки_для_печати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007</cp:lastModifiedBy>
  <cp:lastPrinted>2015-04-23T14:14:12Z</cp:lastPrinted>
  <dcterms:created xsi:type="dcterms:W3CDTF">1999-03-18T06:53:45Z</dcterms:created>
  <dcterms:modified xsi:type="dcterms:W3CDTF">2015-07-24T10:05:56Z</dcterms:modified>
</cp:coreProperties>
</file>