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19 от 24.12.2015 г\201-19. Бюджет 2016-2018\"/>
    </mc:Choice>
  </mc:AlternateContent>
  <bookViews>
    <workbookView xWindow="288" yWindow="240" windowWidth="9216" windowHeight="4680"/>
  </bookViews>
  <sheets>
    <sheet name="приложение 13" sheetId="3" r:id="rId1"/>
  </sheets>
  <definedNames>
    <definedName name="_xlnm.Print_Titles" localSheetId="0">'приложение 13'!$10:$11</definedName>
  </definedNames>
  <calcPr calcId="152511"/>
</workbook>
</file>

<file path=xl/calcChain.xml><?xml version="1.0" encoding="utf-8"?>
<calcChain xmlns="http://schemas.openxmlformats.org/spreadsheetml/2006/main">
  <c r="L27" i="3" l="1"/>
  <c r="K27" i="3"/>
  <c r="J27" i="3"/>
  <c r="L26" i="3"/>
  <c r="K26" i="3"/>
  <c r="J26" i="3"/>
  <c r="K25" i="3" l="1"/>
  <c r="L25" i="3"/>
  <c r="K18" i="3"/>
  <c r="J18" i="3"/>
  <c r="J30" i="3"/>
  <c r="J29" i="3" s="1"/>
  <c r="J28" i="3" s="1"/>
  <c r="K30" i="3"/>
  <c r="K29" i="3" s="1"/>
  <c r="K28" i="3" s="1"/>
  <c r="L30" i="3"/>
  <c r="L29" i="3" s="1"/>
  <c r="L28" i="3" s="1"/>
  <c r="K23" i="3"/>
  <c r="L23" i="3"/>
  <c r="K21" i="3"/>
  <c r="L21" i="3"/>
  <c r="L20" i="3" s="1"/>
  <c r="L18" i="3"/>
  <c r="K16" i="3"/>
  <c r="K15" i="3" s="1"/>
  <c r="L16" i="3"/>
  <c r="J16" i="3"/>
  <c r="J21" i="3"/>
  <c r="J23" i="3"/>
  <c r="K20" i="3" l="1"/>
  <c r="K32" i="3" s="1"/>
  <c r="K12" i="3" s="1"/>
  <c r="K14" i="3" s="1"/>
  <c r="K13" i="3" s="1"/>
  <c r="J20" i="3"/>
  <c r="L15" i="3"/>
  <c r="L32" i="3" s="1"/>
  <c r="L12" i="3" s="1"/>
  <c r="L14" i="3" s="1"/>
  <c r="L13" i="3" s="1"/>
  <c r="J15" i="3"/>
  <c r="J25" i="3"/>
  <c r="J32" i="3" l="1"/>
  <c r="J12" i="3" s="1"/>
  <c r="J14" i="3" s="1"/>
  <c r="J13" i="3" s="1"/>
</calcChain>
</file>

<file path=xl/sharedStrings.xml><?xml version="1.0" encoding="utf-8"?>
<sst xmlns="http://schemas.openxmlformats.org/spreadsheetml/2006/main" count="188" uniqueCount="59">
  <si>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</si>
  <si>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</si>
  <si>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</si>
  <si>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</si>
  <si>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</si>
  <si>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</si>
  <si>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</si>
  <si>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</si>
  <si>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</si>
  <si>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</si>
  <si>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</si>
  <si>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</si>
  <si>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</si>
  <si>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</si>
  <si>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</si>
  <si>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</si>
  <si>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</si>
  <si>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</si>
  <si>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</si>
  <si>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</si>
  <si>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</si>
  <si>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</si>
  <si>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</si>
  <si>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</t>
  </si>
  <si>
    <t xml:space="preserve">     Погашение кредитов, предоставленных другими бюджетами бюджетной системы Российской Федерации</t>
  </si>
  <si>
    <t xml:space="preserve">     Погашение бюджетами муниципальных образований кредитов от кредитных организаций в валюте Российской Федерации</t>
  </si>
  <si>
    <t xml:space="preserve">     Погашение бюджетами муниципальных образований кредитов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</si>
  <si>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</si>
  <si>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 xml:space="preserve">     Получение кредитов от кредитных организаций бюджетами муниципальных образований в валюте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</si>
  <si>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</si>
  <si>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</si>
  <si>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</si>
  <si>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</si>
  <si>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</si>
  <si>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</si>
  <si>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</si>
  <si>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</si>
  <si>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</si>
  <si>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</si>
  <si>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</si>
  <si>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</si>
  <si>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</si>
  <si>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</si>
  <si>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</si>
  <si>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</si>
  <si>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</si>
  <si>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</si>
  <si>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</si>
  <si>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</si>
  <si>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</si>
  <si>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</si>
  <si>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2017 год</t>
  </si>
  <si>
    <t>Г.О.Панин</t>
  </si>
  <si>
    <t>"Приложение № 9</t>
  </si>
  <si>
    <t>на 2016 год и на плановый период 2017 и 2018 годов."</t>
  </si>
  <si>
    <t xml:space="preserve">Источники внутреннего финансирования дефицита бюджета городского округа Орехово-Зуево на 2016 год и на плановый период 2017 и 2018 годов </t>
  </si>
  <si>
    <t>Сумма                         на 2016 год</t>
  </si>
  <si>
    <t>2018 год</t>
  </si>
  <si>
    <t>Глава городского округа Орехово-Зуево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</si>
</sst>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4"/>
  <sheetViews>
    <sheetView tabSelected="1" zoomScale="70" zoomScaleNormal="70" zoomScalePageLayoutView="55" workbookViewId="0">
      <selection activeCell="A3" sqref="A3"/>
    </sheetView>
  </sheetViews>
  <sheetFormatPr defaultColWidth="6.44140625" defaultRowHeight="13.8" x14ac:dyDescent="0.25"/>
  <cols>
    <col min="1" max="1" width="52.6640625" style="2" customWidth="1"/>
    <col min="2" max="2" width="5.88671875" style="2" customWidth="1"/>
    <col min="3" max="3" width="4" style="2" customWidth="1"/>
    <col min="4" max="4" width="4.109375" style="2" customWidth="1"/>
    <col min="5" max="5" width="4.44140625" style="2" customWidth="1"/>
    <col min="6" max="7" width="3.88671875" style="2" customWidth="1"/>
    <col min="8" max="8" width="6.6640625" style="2" customWidth="1"/>
    <col min="9" max="9" width="5.6640625" style="2" customWidth="1"/>
    <col min="10" max="10" width="14.88671875" style="3" customWidth="1"/>
    <col min="11" max="11" width="15.109375" style="2" customWidth="1"/>
    <col min="12" max="12" width="16" style="2" customWidth="1"/>
    <col min="13" max="13" width="6.5546875" style="2" customWidth="1"/>
    <col min="14" max="14" width="10.6640625" style="2" bestFit="1" customWidth="1"/>
    <col min="15" max="15" width="6.44140625" style="2"/>
    <col min="16" max="16" width="9.6640625" style="2" bestFit="1" customWidth="1"/>
    <col min="17" max="16384" width="6.44140625" style="2"/>
  </cols>
  <sheetData>
    <row r="2" spans="1:12" ht="15" customHeight="1" x14ac:dyDescent="0.25">
      <c r="A2" s="7"/>
      <c r="B2" s="7"/>
      <c r="C2" s="7"/>
      <c r="D2" s="7"/>
      <c r="F2"/>
      <c r="G2"/>
      <c r="H2" s="8" t="s">
        <v>53</v>
      </c>
    </row>
    <row r="3" spans="1:12" ht="15" customHeight="1" x14ac:dyDescent="0.25">
      <c r="A3" s="7"/>
      <c r="B3" s="7"/>
      <c r="C3" s="7"/>
      <c r="D3" s="7"/>
      <c r="F3"/>
      <c r="G3"/>
      <c r="H3" s="8" t="s">
        <v>47</v>
      </c>
    </row>
    <row r="4" spans="1:12" ht="15" customHeight="1" x14ac:dyDescent="0.25">
      <c r="A4" s="7"/>
      <c r="B4" s="7"/>
      <c r="C4" s="7"/>
      <c r="D4" s="7"/>
      <c r="F4"/>
      <c r="G4"/>
      <c r="H4" s="9" t="s">
        <v>48</v>
      </c>
    </row>
    <row r="5" spans="1:12" ht="15" customHeight="1" x14ac:dyDescent="0.25">
      <c r="A5" s="7"/>
      <c r="B5" s="7"/>
      <c r="C5" s="7"/>
      <c r="D5" s="7"/>
      <c r="F5"/>
      <c r="G5"/>
      <c r="H5" s="9" t="s">
        <v>49</v>
      </c>
    </row>
    <row r="6" spans="1:12" ht="15.6" customHeight="1" x14ac:dyDescent="0.25">
      <c r="A6" s="7"/>
      <c r="B6" s="7"/>
      <c r="C6" s="7"/>
      <c r="D6" s="7"/>
      <c r="F6" s="15"/>
      <c r="G6" s="15"/>
      <c r="H6" s="15" t="s">
        <v>54</v>
      </c>
    </row>
    <row r="7" spans="1:12" ht="23.25" customHeight="1" x14ac:dyDescent="0.25">
      <c r="A7" s="7"/>
      <c r="B7" s="7"/>
      <c r="C7" s="7"/>
      <c r="D7" s="7"/>
      <c r="F7" s="15"/>
      <c r="G7" s="15"/>
      <c r="H7" s="15"/>
    </row>
    <row r="8" spans="1:12" ht="33.6" customHeight="1" x14ac:dyDescent="0.3">
      <c r="A8" s="42" t="s">
        <v>55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31.5" customHeight="1" x14ac:dyDescent="0.3">
      <c r="A9" s="10"/>
      <c r="B9" s="7"/>
      <c r="C9" s="7"/>
      <c r="D9" s="7"/>
      <c r="E9" s="7"/>
      <c r="F9" s="7"/>
      <c r="G9" s="7"/>
      <c r="H9" s="7"/>
      <c r="I9" s="7"/>
      <c r="J9" s="2"/>
      <c r="L9" s="11" t="s">
        <v>0</v>
      </c>
    </row>
    <row r="10" spans="1:12" ht="46.65" customHeight="1" x14ac:dyDescent="0.25">
      <c r="A10" s="46" t="s">
        <v>32</v>
      </c>
      <c r="B10" s="12"/>
      <c r="C10" s="45" t="s">
        <v>12</v>
      </c>
      <c r="D10" s="45"/>
      <c r="E10" s="45"/>
      <c r="F10" s="45"/>
      <c r="G10" s="45"/>
      <c r="H10" s="45"/>
      <c r="I10" s="45"/>
      <c r="J10" s="43" t="s">
        <v>56</v>
      </c>
      <c r="K10" s="45" t="s">
        <v>50</v>
      </c>
      <c r="L10" s="45"/>
    </row>
    <row r="11" spans="1:12" ht="114.75" customHeight="1" x14ac:dyDescent="0.25">
      <c r="A11" s="47"/>
      <c r="B11" s="13" t="s">
        <v>9</v>
      </c>
      <c r="C11" s="13" t="s">
        <v>7</v>
      </c>
      <c r="D11" s="13" t="s">
        <v>6</v>
      </c>
      <c r="E11" s="13" t="s">
        <v>8</v>
      </c>
      <c r="F11" s="13" t="s">
        <v>10</v>
      </c>
      <c r="G11" s="13" t="s">
        <v>21</v>
      </c>
      <c r="H11" s="13" t="s">
        <v>11</v>
      </c>
      <c r="I11" s="13" t="s">
        <v>29</v>
      </c>
      <c r="J11" s="44"/>
      <c r="K11" s="39" t="s">
        <v>51</v>
      </c>
      <c r="L11" s="39" t="s">
        <v>57</v>
      </c>
    </row>
    <row r="12" spans="1:12" s="4" customFormat="1" ht="31.2" x14ac:dyDescent="0.3">
      <c r="A12" s="17" t="s">
        <v>45</v>
      </c>
      <c r="B12" s="18"/>
      <c r="C12" s="18"/>
      <c r="D12" s="18"/>
      <c r="E12" s="18"/>
      <c r="F12" s="18"/>
      <c r="G12" s="18"/>
      <c r="H12" s="18"/>
      <c r="I12" s="19"/>
      <c r="J12" s="34">
        <f>SUM(-J32)</f>
        <v>-67006.399999999907</v>
      </c>
      <c r="K12" s="34">
        <f>SUM(-K32)</f>
        <v>-77649.5</v>
      </c>
      <c r="L12" s="34">
        <f>SUM(-L32)</f>
        <v>-52396.700000000186</v>
      </c>
    </row>
    <row r="13" spans="1:12" s="4" customFormat="1" ht="31.2" x14ac:dyDescent="0.3">
      <c r="A13" s="17" t="s">
        <v>42</v>
      </c>
      <c r="B13" s="18"/>
      <c r="C13" s="18"/>
      <c r="D13" s="18"/>
      <c r="E13" s="18"/>
      <c r="F13" s="18"/>
      <c r="G13" s="18"/>
      <c r="H13" s="18"/>
      <c r="I13" s="20"/>
      <c r="J13" s="21">
        <f>SUM(J14/885849)</f>
        <v>7.5640882362569592E-2</v>
      </c>
      <c r="K13" s="21">
        <f>SUM(K14/913655)</f>
        <v>8.4987768906206393E-2</v>
      </c>
      <c r="L13" s="21">
        <f>SUM(L14/937289)</f>
        <v>5.5902395099057159E-2</v>
      </c>
    </row>
    <row r="14" spans="1:12" ht="31.2" x14ac:dyDescent="0.25">
      <c r="A14" s="17" t="s">
        <v>33</v>
      </c>
      <c r="B14" s="22"/>
      <c r="C14" s="22"/>
      <c r="D14" s="22"/>
      <c r="E14" s="22"/>
      <c r="F14" s="22"/>
      <c r="G14" s="22"/>
      <c r="H14" s="22"/>
      <c r="I14" s="23"/>
      <c r="J14" s="34">
        <f>SUM(-J12)</f>
        <v>67006.399999999907</v>
      </c>
      <c r="K14" s="34">
        <f>SUM(-K12)</f>
        <v>77649.5</v>
      </c>
      <c r="L14" s="34">
        <f>SUM(-L12)</f>
        <v>52396.700000000186</v>
      </c>
    </row>
    <row r="15" spans="1:12" ht="31.2" x14ac:dyDescent="0.25">
      <c r="A15" s="24" t="s">
        <v>1</v>
      </c>
      <c r="B15" s="25" t="s">
        <v>31</v>
      </c>
      <c r="C15" s="25" t="s">
        <v>35</v>
      </c>
      <c r="D15" s="25" t="s">
        <v>38</v>
      </c>
      <c r="E15" s="25" t="s">
        <v>13</v>
      </c>
      <c r="F15" s="25" t="s">
        <v>13</v>
      </c>
      <c r="G15" s="25" t="s">
        <v>13</v>
      </c>
      <c r="H15" s="25" t="s">
        <v>14</v>
      </c>
      <c r="I15" s="26" t="s">
        <v>31</v>
      </c>
      <c r="J15" s="35">
        <f>SUM(J16+J18)</f>
        <v>-45000</v>
      </c>
      <c r="K15" s="35">
        <f>SUM(K16+K18)</f>
        <v>-20000</v>
      </c>
      <c r="L15" s="35">
        <f>SUM(L16+L18)</f>
        <v>-20000</v>
      </c>
    </row>
    <row r="16" spans="1:12" ht="30" x14ac:dyDescent="0.25">
      <c r="A16" s="27" t="s">
        <v>2</v>
      </c>
      <c r="B16" s="28" t="s">
        <v>31</v>
      </c>
      <c r="C16" s="28" t="s">
        <v>35</v>
      </c>
      <c r="D16" s="28" t="s">
        <v>38</v>
      </c>
      <c r="E16" s="28" t="s">
        <v>13</v>
      </c>
      <c r="F16" s="28" t="s">
        <v>13</v>
      </c>
      <c r="G16" s="28" t="s">
        <v>13</v>
      </c>
      <c r="H16" s="28" t="s">
        <v>14</v>
      </c>
      <c r="I16" s="23" t="s">
        <v>15</v>
      </c>
      <c r="J16" s="36">
        <f>SUM(J17)</f>
        <v>118000</v>
      </c>
      <c r="K16" s="36">
        <f>SUM(K17)</f>
        <v>240000</v>
      </c>
      <c r="L16" s="36">
        <f>SUM(L17)</f>
        <v>68000</v>
      </c>
    </row>
    <row r="17" spans="1:12" ht="45" x14ac:dyDescent="0.25">
      <c r="A17" s="27" t="s">
        <v>28</v>
      </c>
      <c r="B17" s="28" t="s">
        <v>46</v>
      </c>
      <c r="C17" s="28" t="s">
        <v>35</v>
      </c>
      <c r="D17" s="28" t="s">
        <v>38</v>
      </c>
      <c r="E17" s="28" t="s">
        <v>13</v>
      </c>
      <c r="F17" s="28" t="s">
        <v>13</v>
      </c>
      <c r="G17" s="28" t="s">
        <v>36</v>
      </c>
      <c r="H17" s="28" t="s">
        <v>14</v>
      </c>
      <c r="I17" s="23" t="s">
        <v>16</v>
      </c>
      <c r="J17" s="36">
        <v>118000</v>
      </c>
      <c r="K17" s="36">
        <v>240000</v>
      </c>
      <c r="L17" s="36">
        <v>68000</v>
      </c>
    </row>
    <row r="18" spans="1:12" ht="45" x14ac:dyDescent="0.25">
      <c r="A18" s="27" t="s">
        <v>3</v>
      </c>
      <c r="B18" s="28" t="s">
        <v>31</v>
      </c>
      <c r="C18" s="28" t="s">
        <v>35</v>
      </c>
      <c r="D18" s="28" t="s">
        <v>38</v>
      </c>
      <c r="E18" s="28" t="s">
        <v>13</v>
      </c>
      <c r="F18" s="28" t="s">
        <v>13</v>
      </c>
      <c r="G18" s="28" t="s">
        <v>13</v>
      </c>
      <c r="H18" s="28" t="s">
        <v>14</v>
      </c>
      <c r="I18" s="23" t="s">
        <v>17</v>
      </c>
      <c r="J18" s="36">
        <f>SUM(J19)</f>
        <v>-163000</v>
      </c>
      <c r="K18" s="36">
        <f>SUM(K19)</f>
        <v>-260000</v>
      </c>
      <c r="L18" s="36">
        <f>SUM(L19)</f>
        <v>-88000</v>
      </c>
    </row>
    <row r="19" spans="1:12" ht="45" x14ac:dyDescent="0.25">
      <c r="A19" s="27" t="s">
        <v>25</v>
      </c>
      <c r="B19" s="28" t="s">
        <v>46</v>
      </c>
      <c r="C19" s="28" t="s">
        <v>35</v>
      </c>
      <c r="D19" s="28" t="s">
        <v>38</v>
      </c>
      <c r="E19" s="28" t="s">
        <v>13</v>
      </c>
      <c r="F19" s="28" t="s">
        <v>13</v>
      </c>
      <c r="G19" s="28" t="s">
        <v>36</v>
      </c>
      <c r="H19" s="28" t="s">
        <v>14</v>
      </c>
      <c r="I19" s="23" t="s">
        <v>18</v>
      </c>
      <c r="J19" s="36">
        <v>-163000</v>
      </c>
      <c r="K19" s="36">
        <v>-260000</v>
      </c>
      <c r="L19" s="36">
        <v>-88000</v>
      </c>
    </row>
    <row r="20" spans="1:12" ht="31.2" x14ac:dyDescent="0.25">
      <c r="A20" s="24" t="s">
        <v>22</v>
      </c>
      <c r="B20" s="25" t="s">
        <v>31</v>
      </c>
      <c r="C20" s="25" t="s">
        <v>35</v>
      </c>
      <c r="D20" s="25" t="s">
        <v>37</v>
      </c>
      <c r="E20" s="25" t="s">
        <v>13</v>
      </c>
      <c r="F20" s="25" t="s">
        <v>13</v>
      </c>
      <c r="G20" s="25" t="s">
        <v>13</v>
      </c>
      <c r="H20" s="25" t="s">
        <v>14</v>
      </c>
      <c r="I20" s="26" t="s">
        <v>31</v>
      </c>
      <c r="J20" s="35">
        <f>SUM(J21+J23)</f>
        <v>0</v>
      </c>
      <c r="K20" s="35">
        <f>SUM(K21+K23)</f>
        <v>0</v>
      </c>
      <c r="L20" s="35">
        <f>SUM(L21+L23)</f>
        <v>0</v>
      </c>
    </row>
    <row r="21" spans="1:12" ht="30" x14ac:dyDescent="0.25">
      <c r="A21" s="27" t="s">
        <v>23</v>
      </c>
      <c r="B21" s="28" t="s">
        <v>31</v>
      </c>
      <c r="C21" s="28" t="s">
        <v>35</v>
      </c>
      <c r="D21" s="28" t="s">
        <v>37</v>
      </c>
      <c r="E21" s="28" t="s">
        <v>13</v>
      </c>
      <c r="F21" s="28" t="s">
        <v>13</v>
      </c>
      <c r="G21" s="28" t="s">
        <v>13</v>
      </c>
      <c r="H21" s="28" t="s">
        <v>14</v>
      </c>
      <c r="I21" s="23" t="s">
        <v>15</v>
      </c>
      <c r="J21" s="36">
        <f>SUM(J22)</f>
        <v>0</v>
      </c>
      <c r="K21" s="36">
        <f>SUM(K22)</f>
        <v>0</v>
      </c>
      <c r="L21" s="36">
        <f>SUM(L22)</f>
        <v>0</v>
      </c>
    </row>
    <row r="22" spans="1:12" ht="60" x14ac:dyDescent="0.25">
      <c r="A22" s="27" t="s">
        <v>27</v>
      </c>
      <c r="B22" s="28" t="s">
        <v>46</v>
      </c>
      <c r="C22" s="28" t="s">
        <v>35</v>
      </c>
      <c r="D22" s="28" t="s">
        <v>37</v>
      </c>
      <c r="E22" s="28" t="s">
        <v>13</v>
      </c>
      <c r="F22" s="28" t="s">
        <v>13</v>
      </c>
      <c r="G22" s="28" t="s">
        <v>36</v>
      </c>
      <c r="H22" s="28" t="s">
        <v>14</v>
      </c>
      <c r="I22" s="23" t="s">
        <v>16</v>
      </c>
      <c r="J22" s="36"/>
      <c r="K22" s="29"/>
      <c r="L22" s="29"/>
    </row>
    <row r="23" spans="1:12" ht="45" x14ac:dyDescent="0.25">
      <c r="A23" s="27" t="s">
        <v>24</v>
      </c>
      <c r="B23" s="28" t="s">
        <v>31</v>
      </c>
      <c r="C23" s="28" t="s">
        <v>35</v>
      </c>
      <c r="D23" s="28" t="s">
        <v>37</v>
      </c>
      <c r="E23" s="28" t="s">
        <v>13</v>
      </c>
      <c r="F23" s="28" t="s">
        <v>13</v>
      </c>
      <c r="G23" s="28" t="s">
        <v>13</v>
      </c>
      <c r="H23" s="28" t="s">
        <v>14</v>
      </c>
      <c r="I23" s="23" t="s">
        <v>17</v>
      </c>
      <c r="J23" s="36">
        <f>SUM(J24)</f>
        <v>0</v>
      </c>
      <c r="K23" s="36">
        <f>SUM(K24)</f>
        <v>0</v>
      </c>
      <c r="L23" s="36">
        <f>SUM(L24)</f>
        <v>0</v>
      </c>
    </row>
    <row r="24" spans="1:12" ht="45" x14ac:dyDescent="0.25">
      <c r="A24" s="27" t="s">
        <v>26</v>
      </c>
      <c r="B24" s="28" t="s">
        <v>46</v>
      </c>
      <c r="C24" s="28" t="s">
        <v>35</v>
      </c>
      <c r="D24" s="28" t="s">
        <v>37</v>
      </c>
      <c r="E24" s="28" t="s">
        <v>13</v>
      </c>
      <c r="F24" s="28" t="s">
        <v>13</v>
      </c>
      <c r="G24" s="28" t="s">
        <v>36</v>
      </c>
      <c r="H24" s="28" t="s">
        <v>14</v>
      </c>
      <c r="I24" s="23" t="s">
        <v>18</v>
      </c>
      <c r="J24" s="36"/>
      <c r="K24" s="29"/>
      <c r="L24" s="29"/>
    </row>
    <row r="25" spans="1:12" ht="31.2" x14ac:dyDescent="0.25">
      <c r="A25" s="24" t="s">
        <v>4</v>
      </c>
      <c r="B25" s="25" t="s">
        <v>31</v>
      </c>
      <c r="C25" s="25" t="s">
        <v>35</v>
      </c>
      <c r="D25" s="25" t="s">
        <v>40</v>
      </c>
      <c r="E25" s="25" t="s">
        <v>13</v>
      </c>
      <c r="F25" s="25" t="s">
        <v>13</v>
      </c>
      <c r="G25" s="25" t="s">
        <v>13</v>
      </c>
      <c r="H25" s="25" t="s">
        <v>14</v>
      </c>
      <c r="I25" s="26" t="s">
        <v>31</v>
      </c>
      <c r="J25" s="35">
        <f>SUM(J27+J26)</f>
        <v>112006.39999999991</v>
      </c>
      <c r="K25" s="35">
        <f>SUM(K27+K26)</f>
        <v>97649.5</v>
      </c>
      <c r="L25" s="35">
        <f>SUM(L27+L26)</f>
        <v>72396.700000000186</v>
      </c>
    </row>
    <row r="26" spans="1:12" ht="30" x14ac:dyDescent="0.25">
      <c r="A26" s="27" t="s">
        <v>39</v>
      </c>
      <c r="B26" s="28" t="s">
        <v>31</v>
      </c>
      <c r="C26" s="28" t="s">
        <v>35</v>
      </c>
      <c r="D26" s="28" t="s">
        <v>40</v>
      </c>
      <c r="E26" s="28" t="s">
        <v>38</v>
      </c>
      <c r="F26" s="28" t="s">
        <v>35</v>
      </c>
      <c r="G26" s="28" t="s">
        <v>36</v>
      </c>
      <c r="H26" s="28" t="s">
        <v>14</v>
      </c>
      <c r="I26" s="23" t="s">
        <v>19</v>
      </c>
      <c r="J26" s="36">
        <f>-(2774339+J17)</f>
        <v>-2892339</v>
      </c>
      <c r="K26" s="36">
        <f>-(2845714+K17)</f>
        <v>-3085714</v>
      </c>
      <c r="L26" s="36">
        <f>-(2940533+L17)</f>
        <v>-3008533</v>
      </c>
    </row>
    <row r="27" spans="1:12" ht="30.6" x14ac:dyDescent="0.25">
      <c r="A27" s="27" t="s">
        <v>43</v>
      </c>
      <c r="B27" s="28" t="s">
        <v>31</v>
      </c>
      <c r="C27" s="28" t="s">
        <v>35</v>
      </c>
      <c r="D27" s="28" t="s">
        <v>40</v>
      </c>
      <c r="E27" s="28" t="s">
        <v>38</v>
      </c>
      <c r="F27" s="28" t="s">
        <v>35</v>
      </c>
      <c r="G27" s="28" t="s">
        <v>36</v>
      </c>
      <c r="H27" s="28" t="s">
        <v>14</v>
      </c>
      <c r="I27" s="23" t="s">
        <v>20</v>
      </c>
      <c r="J27" s="36">
        <f>(2841345.4-J19)-J31</f>
        <v>3004345.4</v>
      </c>
      <c r="K27" s="36">
        <f>(2923363.5-K19)-K31</f>
        <v>3183363.5</v>
      </c>
      <c r="L27" s="36">
        <f>(2992929.7-L19)-L31</f>
        <v>3080929.7</v>
      </c>
    </row>
    <row r="28" spans="1:12" ht="31.2" x14ac:dyDescent="0.25">
      <c r="A28" s="24" t="s">
        <v>5</v>
      </c>
      <c r="B28" s="25" t="s">
        <v>31</v>
      </c>
      <c r="C28" s="25" t="s">
        <v>35</v>
      </c>
      <c r="D28" s="25" t="s">
        <v>41</v>
      </c>
      <c r="E28" s="25" t="s">
        <v>13</v>
      </c>
      <c r="F28" s="25" t="s">
        <v>13</v>
      </c>
      <c r="G28" s="25" t="s">
        <v>13</v>
      </c>
      <c r="H28" s="25" t="s">
        <v>14</v>
      </c>
      <c r="I28" s="26" t="s">
        <v>31</v>
      </c>
      <c r="J28" s="35">
        <f>SUM(J29)</f>
        <v>0</v>
      </c>
      <c r="K28" s="35">
        <f t="shared" ref="K28:L30" si="0">SUM(K29)</f>
        <v>0</v>
      </c>
      <c r="L28" s="35">
        <f t="shared" si="0"/>
        <v>0</v>
      </c>
    </row>
    <row r="29" spans="1:12" ht="31.2" x14ac:dyDescent="0.25">
      <c r="A29" s="17" t="s">
        <v>30</v>
      </c>
      <c r="B29" s="30" t="s">
        <v>31</v>
      </c>
      <c r="C29" s="30" t="s">
        <v>35</v>
      </c>
      <c r="D29" s="30" t="s">
        <v>41</v>
      </c>
      <c r="E29" s="30" t="s">
        <v>36</v>
      </c>
      <c r="F29" s="30" t="s">
        <v>13</v>
      </c>
      <c r="G29" s="30" t="s">
        <v>13</v>
      </c>
      <c r="H29" s="30" t="s">
        <v>14</v>
      </c>
      <c r="I29" s="20" t="s">
        <v>31</v>
      </c>
      <c r="J29" s="34">
        <f>SUM(J30)</f>
        <v>0</v>
      </c>
      <c r="K29" s="34">
        <f t="shared" si="0"/>
        <v>0</v>
      </c>
      <c r="L29" s="34">
        <f t="shared" si="0"/>
        <v>0</v>
      </c>
    </row>
    <row r="30" spans="1:12" ht="74.400000000000006" customHeight="1" x14ac:dyDescent="0.25">
      <c r="A30" s="27" t="s">
        <v>34</v>
      </c>
      <c r="B30" s="28" t="s">
        <v>31</v>
      </c>
      <c r="C30" s="28" t="s">
        <v>35</v>
      </c>
      <c r="D30" s="28" t="s">
        <v>41</v>
      </c>
      <c r="E30" s="28" t="s">
        <v>36</v>
      </c>
      <c r="F30" s="28" t="s">
        <v>13</v>
      </c>
      <c r="G30" s="28" t="s">
        <v>13</v>
      </c>
      <c r="H30" s="28" t="s">
        <v>14</v>
      </c>
      <c r="I30" s="23" t="s">
        <v>17</v>
      </c>
      <c r="J30" s="36">
        <f>SUM(J31)</f>
        <v>0</v>
      </c>
      <c r="K30" s="36">
        <f t="shared" si="0"/>
        <v>0</v>
      </c>
      <c r="L30" s="36">
        <f t="shared" si="0"/>
        <v>0</v>
      </c>
    </row>
    <row r="31" spans="1:12" ht="86.4" customHeight="1" x14ac:dyDescent="0.25">
      <c r="A31" s="27" t="s">
        <v>34</v>
      </c>
      <c r="B31" s="28" t="s">
        <v>46</v>
      </c>
      <c r="C31" s="28" t="s">
        <v>35</v>
      </c>
      <c r="D31" s="28" t="s">
        <v>41</v>
      </c>
      <c r="E31" s="28" t="s">
        <v>36</v>
      </c>
      <c r="F31" s="28" t="s">
        <v>13</v>
      </c>
      <c r="G31" s="28" t="s">
        <v>36</v>
      </c>
      <c r="H31" s="28" t="s">
        <v>14</v>
      </c>
      <c r="I31" s="23" t="s">
        <v>18</v>
      </c>
      <c r="J31" s="36"/>
      <c r="K31" s="29"/>
      <c r="L31" s="29"/>
    </row>
    <row r="32" spans="1:12" ht="15.6" x14ac:dyDescent="0.25">
      <c r="A32" s="31"/>
      <c r="B32" s="32" t="s">
        <v>31</v>
      </c>
      <c r="C32" s="32" t="s">
        <v>13</v>
      </c>
      <c r="D32" s="32" t="s">
        <v>13</v>
      </c>
      <c r="E32" s="32" t="s">
        <v>13</v>
      </c>
      <c r="F32" s="32" t="s">
        <v>13</v>
      </c>
      <c r="G32" s="32" t="s">
        <v>13</v>
      </c>
      <c r="H32" s="32" t="s">
        <v>14</v>
      </c>
      <c r="I32" s="33" t="s">
        <v>31</v>
      </c>
      <c r="J32" s="37">
        <f>SUM(J20+J15+J25+J28)</f>
        <v>67006.399999999907</v>
      </c>
      <c r="K32" s="37">
        <f>SUM(K20+K15+K25+K28)</f>
        <v>77649.5</v>
      </c>
      <c r="L32" s="37">
        <f>SUM(L20+L15+L25+L28)</f>
        <v>52396.700000000186</v>
      </c>
    </row>
    <row r="33" spans="1:10" s="1" customFormat="1" ht="17.399999999999999" x14ac:dyDescent="0.25">
      <c r="A33" s="41" t="s">
        <v>44</v>
      </c>
      <c r="B33" s="41"/>
      <c r="C33" s="41"/>
      <c r="D33" s="41"/>
      <c r="E33" s="41"/>
      <c r="F33" s="41"/>
      <c r="G33" s="41"/>
      <c r="H33" s="41"/>
      <c r="I33" s="41"/>
      <c r="J33" s="41"/>
    </row>
    <row r="34" spans="1:10" s="1" customFormat="1" ht="17.399999999999999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38"/>
    </row>
    <row r="35" spans="1:10" s="1" customFormat="1" ht="15" x14ac:dyDescent="0.25">
      <c r="A35" s="14" t="s">
        <v>58</v>
      </c>
      <c r="B35" s="14"/>
      <c r="C35" s="14"/>
      <c r="D35" s="14"/>
      <c r="E35" s="14"/>
      <c r="F35" s="14"/>
      <c r="G35" s="14"/>
      <c r="H35" s="40" t="s">
        <v>52</v>
      </c>
      <c r="I35" s="40"/>
      <c r="J35" s="40"/>
    </row>
    <row r="36" spans="1:10" s="1" customFormat="1" x14ac:dyDescent="0.25">
      <c r="B36" s="2"/>
      <c r="C36" s="2"/>
      <c r="D36" s="2"/>
      <c r="E36" s="2"/>
      <c r="F36" s="2"/>
      <c r="G36" s="2"/>
      <c r="H36" s="2"/>
      <c r="J36" s="5"/>
    </row>
    <row r="37" spans="1:10" s="1" customFormat="1" x14ac:dyDescent="0.25">
      <c r="B37" s="2"/>
      <c r="C37" s="2"/>
      <c r="D37" s="2"/>
      <c r="E37" s="2"/>
      <c r="F37" s="2"/>
      <c r="G37" s="2"/>
      <c r="H37" s="2"/>
      <c r="J37" s="5"/>
    </row>
    <row r="38" spans="1:10" s="1" customFormat="1" x14ac:dyDescent="0.25">
      <c r="B38" s="2"/>
      <c r="C38" s="2"/>
      <c r="D38" s="2"/>
      <c r="E38" s="2"/>
      <c r="F38" s="2"/>
      <c r="G38" s="2"/>
      <c r="H38" s="2"/>
      <c r="J38" s="5"/>
    </row>
    <row r="39" spans="1:10" s="1" customFormat="1" x14ac:dyDescent="0.25">
      <c r="B39" s="2"/>
      <c r="C39" s="2"/>
      <c r="D39" s="2"/>
      <c r="E39" s="2"/>
      <c r="F39" s="2"/>
      <c r="G39" s="2"/>
      <c r="H39" s="2"/>
      <c r="J39" s="5"/>
    </row>
    <row r="40" spans="1:10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0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0" s="1" customFormat="1" x14ac:dyDescent="0.25">
      <c r="A42" s="6"/>
      <c r="B42" s="2"/>
      <c r="C42" s="2"/>
      <c r="D42" s="2"/>
      <c r="E42" s="2"/>
      <c r="F42" s="2"/>
      <c r="G42" s="2"/>
      <c r="H42" s="2"/>
      <c r="J42" s="5"/>
    </row>
    <row r="43" spans="1:10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0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0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0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0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0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</sheetData>
  <mergeCells count="7">
    <mergeCell ref="H35:J35"/>
    <mergeCell ref="A33:J33"/>
    <mergeCell ref="A8:L8"/>
    <mergeCell ref="J10:J11"/>
    <mergeCell ref="K10:L10"/>
    <mergeCell ref="A10:A11"/>
    <mergeCell ref="C10:I10"/>
  </mergeCells>
  <phoneticPr fontId="0" type="noConversion"/>
  <pageMargins left="0.78740157480314965" right="0.19685039370078741" top="0.78740157480314965" bottom="0.78740157480314965" header="0.15748031496062992" footer="0.19685039370078741"/>
  <pageSetup paperSize="9" fitToHeight="4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007</cp:lastModifiedBy>
  <cp:lastPrinted>2015-04-23T14:14:12Z</cp:lastPrinted>
  <dcterms:created xsi:type="dcterms:W3CDTF">1999-03-18T06:53:45Z</dcterms:created>
  <dcterms:modified xsi:type="dcterms:W3CDTF">2015-12-25T05:58:54Z</dcterms:modified>
</cp:coreProperties>
</file>