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22 от 24.03.2016 г\224-22.Изм. бюджета 2016\"/>
    </mc:Choice>
  </mc:AlternateContent>
  <bookViews>
    <workbookView xWindow="0" yWindow="0" windowWidth="15360" windowHeight="8736"/>
  </bookViews>
  <sheets>
    <sheet name="приложение 13" sheetId="3" r:id="rId1"/>
  </sheets>
  <definedNames>
    <definedName name="_xlnm.Print_Titles" localSheetId="0">'приложение 13'!$15:$16</definedName>
  </definedNames>
  <calcPr calcId="152511"/>
</workbook>
</file>

<file path=xl/calcChain.xml><?xml version="1.0" encoding="utf-8"?>
<calcChain xmlns="http://schemas.openxmlformats.org/spreadsheetml/2006/main">
  <c r="K32" i="3" l="1"/>
  <c r="J32" i="3"/>
  <c r="J31" i="3"/>
  <c r="L32" i="3"/>
  <c r="L31" i="3"/>
  <c r="K31" i="3"/>
  <c r="K30" i="3" l="1"/>
  <c r="L30" i="3"/>
  <c r="K23" i="3"/>
  <c r="J23" i="3"/>
  <c r="J35" i="3"/>
  <c r="J34" i="3" s="1"/>
  <c r="J33" i="3" s="1"/>
  <c r="K35" i="3"/>
  <c r="K34" i="3" s="1"/>
  <c r="K33" i="3" s="1"/>
  <c r="L35" i="3"/>
  <c r="L34" i="3" s="1"/>
  <c r="L33" i="3" s="1"/>
  <c r="K28" i="3"/>
  <c r="L28" i="3"/>
  <c r="K26" i="3"/>
  <c r="L26" i="3"/>
  <c r="L25" i="3" s="1"/>
  <c r="L23" i="3"/>
  <c r="K21" i="3"/>
  <c r="K20" i="3" s="1"/>
  <c r="L21" i="3"/>
  <c r="J21" i="3"/>
  <c r="J26" i="3"/>
  <c r="J28" i="3"/>
  <c r="K25" i="3" l="1"/>
  <c r="K37" i="3" s="1"/>
  <c r="K17" i="3" s="1"/>
  <c r="K19" i="3" s="1"/>
  <c r="K18" i="3" s="1"/>
  <c r="J25" i="3"/>
  <c r="L20" i="3"/>
  <c r="L37" i="3" s="1"/>
  <c r="L17" i="3" s="1"/>
  <c r="L19" i="3" s="1"/>
  <c r="L18" i="3" s="1"/>
  <c r="J20" i="3"/>
  <c r="J30" i="3"/>
  <c r="J37" i="3" l="1"/>
  <c r="J17" i="3" s="1"/>
  <c r="J19" i="3" s="1"/>
  <c r="J18" i="3" s="1"/>
</calcChain>
</file>

<file path=xl/sharedStrings.xml><?xml version="1.0" encoding="utf-8"?>
<sst xmlns="http://schemas.openxmlformats.org/spreadsheetml/2006/main" count="192" uniqueCount="62">
  <si>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</si>
  <si>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</si>
  <si>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</si>
  <si>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</si>
  <si>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</si>
  <si>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</si>
  <si>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</si>
  <si>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</si>
  <si>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</si>
  <si>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</si>
  <si>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</si>
  <si>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</si>
  <si>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</si>
  <si>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</si>
  <si>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</si>
  <si>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</si>
  <si>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</si>
  <si>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</si>
  <si>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</si>
  <si>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</si>
  <si>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</si>
  <si>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</si>
  <si>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</si>
  <si>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</si>
  <si>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</si>
  <si>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</si>
  <si>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</si>
  <si>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</si>
  <si>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</si>
  <si>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</si>
  <si>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</si>
  <si>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</si>
  <si>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</si>
  <si>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</si>
  <si>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</si>
  <si>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</si>
  <si>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</si>
  <si>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</si>
  <si>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</si>
  <si>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</si>
  <si>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</si>
  <si>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</si>
  <si>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</si>
  <si>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</si>
  <si>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</si>
  <si>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</si>
  <si>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</si>
  <si>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</si>
  <si>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</si>
  <si>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</si>
  <si>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</si>
  <si>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2017 год</t>
  </si>
  <si>
    <t>Г.О.Панин</t>
  </si>
  <si>
    <t>"Приложение № 9</t>
  </si>
  <si>
    <t>на 2016 год и на плановый период 2017 и 2018 годов."</t>
  </si>
  <si>
    <t xml:space="preserve">Источники внутреннего финансирования дефицита бюджета городского округа Орехово-Зуево на 2016 год и на плановый период 2017 и 2018 годов </t>
  </si>
  <si>
    <t>Сумма                         на 2016 год</t>
  </si>
  <si>
    <t>2018 год</t>
  </si>
  <si>
    <t>Глава городского округа Орехово-Зуево</t>
  </si>
  <si>
    <t>городского округа Орехово-Зуево</t>
  </si>
  <si>
    <t>Приложение № 7</t>
  </si>
  <si>
    <t>от 24.03.2016 г. № 224/22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</si>
</sst>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tabSelected="1" zoomScale="70" zoomScaleNormal="70" zoomScalePageLayoutView="55" workbookViewId="0">
      <selection activeCell="C10" sqref="C10"/>
    </sheetView>
  </sheetViews>
  <sheetFormatPr defaultColWidth="6.44140625" defaultRowHeight="13.8" x14ac:dyDescent="0.25"/>
  <cols>
    <col min="1" max="1" width="52.6640625" style="2" customWidth="1"/>
    <col min="2" max="2" width="5.88671875" style="2" customWidth="1"/>
    <col min="3" max="3" width="4" style="2" customWidth="1"/>
    <col min="4" max="4" width="4.109375" style="2" customWidth="1"/>
    <col min="5" max="5" width="4.44140625" style="2" customWidth="1"/>
    <col min="6" max="7" width="3.88671875" style="2" customWidth="1"/>
    <col min="8" max="8" width="6.6640625" style="2" customWidth="1"/>
    <col min="9" max="9" width="5.6640625" style="2" customWidth="1"/>
    <col min="10" max="10" width="15.664062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7" max="16384" width="6.44140625" style="2"/>
  </cols>
  <sheetData>
    <row r="2" spans="1:12" ht="15" customHeight="1" x14ac:dyDescent="0.25">
      <c r="H2" s="8" t="s">
        <v>60</v>
      </c>
      <c r="I2" s="8"/>
      <c r="J2" s="8"/>
      <c r="K2" s="8"/>
    </row>
    <row r="3" spans="1:12" ht="15" customHeight="1" x14ac:dyDescent="0.25">
      <c r="H3" s="8" t="s">
        <v>47</v>
      </c>
      <c r="I3" s="8"/>
      <c r="J3" s="8"/>
      <c r="K3" s="8"/>
    </row>
    <row r="4" spans="1:12" ht="15" customHeight="1" x14ac:dyDescent="0.25">
      <c r="H4" s="9" t="s">
        <v>59</v>
      </c>
      <c r="I4" s="9"/>
      <c r="J4" s="9"/>
      <c r="K4" s="9"/>
    </row>
    <row r="5" spans="1:12" ht="15" customHeight="1" x14ac:dyDescent="0.25">
      <c r="H5" s="9" t="s">
        <v>61</v>
      </c>
      <c r="I5" s="9"/>
      <c r="J5" s="9"/>
      <c r="K5" s="9"/>
    </row>
    <row r="7" spans="1:12" ht="15" customHeight="1" x14ac:dyDescent="0.25">
      <c r="A7" s="7"/>
      <c r="B7" s="7"/>
      <c r="C7" s="7"/>
      <c r="D7" s="7"/>
      <c r="F7"/>
      <c r="G7"/>
      <c r="H7" s="8" t="s">
        <v>53</v>
      </c>
    </row>
    <row r="8" spans="1:12" ht="15" customHeight="1" x14ac:dyDescent="0.25">
      <c r="A8" s="7"/>
      <c r="B8" s="7"/>
      <c r="C8" s="7"/>
      <c r="D8" s="7"/>
      <c r="F8"/>
      <c r="G8"/>
      <c r="H8" s="8" t="s">
        <v>47</v>
      </c>
    </row>
    <row r="9" spans="1:12" ht="15" customHeight="1" x14ac:dyDescent="0.25">
      <c r="A9" s="7"/>
      <c r="B9" s="7"/>
      <c r="C9" s="7"/>
      <c r="D9" s="7"/>
      <c r="F9"/>
      <c r="G9"/>
      <c r="H9" s="9" t="s">
        <v>48</v>
      </c>
    </row>
    <row r="10" spans="1:12" ht="15" customHeight="1" x14ac:dyDescent="0.25">
      <c r="A10" s="7"/>
      <c r="B10" s="7"/>
      <c r="C10" s="7"/>
      <c r="D10" s="7"/>
      <c r="F10"/>
      <c r="G10"/>
      <c r="H10" s="9" t="s">
        <v>49</v>
      </c>
    </row>
    <row r="11" spans="1:12" ht="15.6" customHeight="1" x14ac:dyDescent="0.25">
      <c r="A11" s="7"/>
      <c r="B11" s="7"/>
      <c r="C11" s="7"/>
      <c r="D11" s="7"/>
      <c r="F11" s="15"/>
      <c r="G11" s="15"/>
      <c r="H11" s="15" t="s">
        <v>54</v>
      </c>
    </row>
    <row r="12" spans="1:12" ht="23.25" customHeight="1" x14ac:dyDescent="0.25">
      <c r="A12" s="7"/>
      <c r="B12" s="7"/>
      <c r="C12" s="7"/>
      <c r="D12" s="7"/>
      <c r="F12" s="15"/>
      <c r="G12" s="15"/>
      <c r="H12" s="15"/>
    </row>
    <row r="13" spans="1:12" ht="33.6" customHeight="1" x14ac:dyDescent="0.3">
      <c r="A13" s="42" t="s">
        <v>55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ht="31.5" customHeight="1" x14ac:dyDescent="0.3">
      <c r="A14" s="10"/>
      <c r="B14" s="7"/>
      <c r="C14" s="7"/>
      <c r="D14" s="7"/>
      <c r="E14" s="7"/>
      <c r="F14" s="7"/>
      <c r="G14" s="7"/>
      <c r="H14" s="7"/>
      <c r="I14" s="7"/>
      <c r="J14" s="2"/>
      <c r="L14" s="11" t="s">
        <v>0</v>
      </c>
    </row>
    <row r="15" spans="1:12" ht="46.65" customHeight="1" x14ac:dyDescent="0.25">
      <c r="A15" s="46" t="s">
        <v>32</v>
      </c>
      <c r="B15" s="12"/>
      <c r="C15" s="45" t="s">
        <v>12</v>
      </c>
      <c r="D15" s="45"/>
      <c r="E15" s="45"/>
      <c r="F15" s="45"/>
      <c r="G15" s="45"/>
      <c r="H15" s="45"/>
      <c r="I15" s="45"/>
      <c r="J15" s="43" t="s">
        <v>56</v>
      </c>
      <c r="K15" s="45" t="s">
        <v>50</v>
      </c>
      <c r="L15" s="45"/>
    </row>
    <row r="16" spans="1:12" ht="114.75" customHeight="1" x14ac:dyDescent="0.25">
      <c r="A16" s="47"/>
      <c r="B16" s="13" t="s">
        <v>9</v>
      </c>
      <c r="C16" s="13" t="s">
        <v>7</v>
      </c>
      <c r="D16" s="13" t="s">
        <v>6</v>
      </c>
      <c r="E16" s="13" t="s">
        <v>8</v>
      </c>
      <c r="F16" s="13" t="s">
        <v>10</v>
      </c>
      <c r="G16" s="13" t="s">
        <v>21</v>
      </c>
      <c r="H16" s="13" t="s">
        <v>11</v>
      </c>
      <c r="I16" s="13" t="s">
        <v>29</v>
      </c>
      <c r="J16" s="44"/>
      <c r="K16" s="39" t="s">
        <v>51</v>
      </c>
      <c r="L16" s="39" t="s">
        <v>57</v>
      </c>
    </row>
    <row r="17" spans="1:12" s="4" customFormat="1" ht="31.2" x14ac:dyDescent="0.3">
      <c r="A17" s="17" t="s">
        <v>45</v>
      </c>
      <c r="B17" s="18"/>
      <c r="C17" s="18"/>
      <c r="D17" s="18"/>
      <c r="E17" s="18"/>
      <c r="F17" s="18"/>
      <c r="G17" s="18"/>
      <c r="H17" s="18"/>
      <c r="I17" s="19"/>
      <c r="J17" s="34">
        <f>SUM(-J37)</f>
        <v>-215062.39999999991</v>
      </c>
      <c r="K17" s="34">
        <f>SUM(-K37)</f>
        <v>-78606.200000000186</v>
      </c>
      <c r="L17" s="34">
        <f>SUM(-L37)</f>
        <v>-52396.700000000186</v>
      </c>
    </row>
    <row r="18" spans="1:12" s="4" customFormat="1" ht="31.2" x14ac:dyDescent="0.3">
      <c r="A18" s="17" t="s">
        <v>42</v>
      </c>
      <c r="B18" s="18"/>
      <c r="C18" s="18"/>
      <c r="D18" s="18"/>
      <c r="E18" s="18"/>
      <c r="F18" s="18"/>
      <c r="G18" s="18"/>
      <c r="H18" s="18"/>
      <c r="I18" s="20"/>
      <c r="J18" s="21">
        <f>SUM(J19-135499)/889460.2</f>
        <v>8.9451332392388005E-2</v>
      </c>
      <c r="K18" s="21">
        <f>SUM(K19/913655)</f>
        <v>8.6034881875544034E-2</v>
      </c>
      <c r="L18" s="21">
        <f>SUM(L19/937289)</f>
        <v>5.5902395099057159E-2</v>
      </c>
    </row>
    <row r="19" spans="1:12" ht="31.2" x14ac:dyDescent="0.25">
      <c r="A19" s="17" t="s">
        <v>33</v>
      </c>
      <c r="B19" s="22"/>
      <c r="C19" s="22"/>
      <c r="D19" s="22"/>
      <c r="E19" s="22"/>
      <c r="F19" s="22"/>
      <c r="G19" s="22"/>
      <c r="H19" s="22"/>
      <c r="I19" s="23"/>
      <c r="J19" s="34">
        <f>SUM(-J17)</f>
        <v>215062.39999999991</v>
      </c>
      <c r="K19" s="34">
        <f>SUM(-K17)</f>
        <v>78606.200000000186</v>
      </c>
      <c r="L19" s="34">
        <f>SUM(-L17)</f>
        <v>52396.700000000186</v>
      </c>
    </row>
    <row r="20" spans="1:12" ht="31.2" x14ac:dyDescent="0.25">
      <c r="A20" s="24" t="s">
        <v>1</v>
      </c>
      <c r="B20" s="25" t="s">
        <v>31</v>
      </c>
      <c r="C20" s="25" t="s">
        <v>35</v>
      </c>
      <c r="D20" s="25" t="s">
        <v>38</v>
      </c>
      <c r="E20" s="25" t="s">
        <v>13</v>
      </c>
      <c r="F20" s="25" t="s">
        <v>13</v>
      </c>
      <c r="G20" s="25" t="s">
        <v>13</v>
      </c>
      <c r="H20" s="25" t="s">
        <v>14</v>
      </c>
      <c r="I20" s="26" t="s">
        <v>31</v>
      </c>
      <c r="J20" s="35">
        <f>SUM(J21+J23)</f>
        <v>80000</v>
      </c>
      <c r="K20" s="35">
        <f>SUM(K21+K23)</f>
        <v>-20000</v>
      </c>
      <c r="L20" s="35">
        <f>SUM(L21+L23)</f>
        <v>-20000</v>
      </c>
    </row>
    <row r="21" spans="1:12" ht="30" x14ac:dyDescent="0.25">
      <c r="A21" s="27" t="s">
        <v>2</v>
      </c>
      <c r="B21" s="28" t="s">
        <v>31</v>
      </c>
      <c r="C21" s="28" t="s">
        <v>35</v>
      </c>
      <c r="D21" s="28" t="s">
        <v>38</v>
      </c>
      <c r="E21" s="28" t="s">
        <v>13</v>
      </c>
      <c r="F21" s="28" t="s">
        <v>13</v>
      </c>
      <c r="G21" s="28" t="s">
        <v>13</v>
      </c>
      <c r="H21" s="28" t="s">
        <v>14</v>
      </c>
      <c r="I21" s="23" t="s">
        <v>15</v>
      </c>
      <c r="J21" s="36">
        <f>SUM(J22)</f>
        <v>375000</v>
      </c>
      <c r="K21" s="36">
        <f>SUM(K22)</f>
        <v>240000</v>
      </c>
      <c r="L21" s="36">
        <f>SUM(L22)</f>
        <v>68000</v>
      </c>
    </row>
    <row r="22" spans="1:12" ht="45" x14ac:dyDescent="0.25">
      <c r="A22" s="27" t="s">
        <v>28</v>
      </c>
      <c r="B22" s="28" t="s">
        <v>46</v>
      </c>
      <c r="C22" s="28" t="s">
        <v>35</v>
      </c>
      <c r="D22" s="28" t="s">
        <v>38</v>
      </c>
      <c r="E22" s="28" t="s">
        <v>13</v>
      </c>
      <c r="F22" s="28" t="s">
        <v>13</v>
      </c>
      <c r="G22" s="28" t="s">
        <v>36</v>
      </c>
      <c r="H22" s="28" t="s">
        <v>14</v>
      </c>
      <c r="I22" s="23" t="s">
        <v>16</v>
      </c>
      <c r="J22" s="36">
        <v>375000</v>
      </c>
      <c r="K22" s="36">
        <v>240000</v>
      </c>
      <c r="L22" s="36">
        <v>68000</v>
      </c>
    </row>
    <row r="23" spans="1:12" ht="45" x14ac:dyDescent="0.25">
      <c r="A23" s="27" t="s">
        <v>3</v>
      </c>
      <c r="B23" s="28" t="s">
        <v>31</v>
      </c>
      <c r="C23" s="28" t="s">
        <v>35</v>
      </c>
      <c r="D23" s="28" t="s">
        <v>38</v>
      </c>
      <c r="E23" s="28" t="s">
        <v>13</v>
      </c>
      <c r="F23" s="28" t="s">
        <v>13</v>
      </c>
      <c r="G23" s="28" t="s">
        <v>13</v>
      </c>
      <c r="H23" s="28" t="s">
        <v>14</v>
      </c>
      <c r="I23" s="23" t="s">
        <v>17</v>
      </c>
      <c r="J23" s="36">
        <f>SUM(J24)</f>
        <v>-295000</v>
      </c>
      <c r="K23" s="36">
        <f>SUM(K24)</f>
        <v>-260000</v>
      </c>
      <c r="L23" s="36">
        <f>SUM(L24)</f>
        <v>-88000</v>
      </c>
    </row>
    <row r="24" spans="1:12" ht="45" x14ac:dyDescent="0.25">
      <c r="A24" s="27" t="s">
        <v>25</v>
      </c>
      <c r="B24" s="28" t="s">
        <v>46</v>
      </c>
      <c r="C24" s="28" t="s">
        <v>35</v>
      </c>
      <c r="D24" s="28" t="s">
        <v>38</v>
      </c>
      <c r="E24" s="28" t="s">
        <v>13</v>
      </c>
      <c r="F24" s="28" t="s">
        <v>13</v>
      </c>
      <c r="G24" s="28" t="s">
        <v>36</v>
      </c>
      <c r="H24" s="28" t="s">
        <v>14</v>
      </c>
      <c r="I24" s="23" t="s">
        <v>18</v>
      </c>
      <c r="J24" s="36">
        <v>-295000</v>
      </c>
      <c r="K24" s="36">
        <v>-260000</v>
      </c>
      <c r="L24" s="36">
        <v>-88000</v>
      </c>
    </row>
    <row r="25" spans="1:12" ht="31.2" x14ac:dyDescent="0.25">
      <c r="A25" s="24" t="s">
        <v>22</v>
      </c>
      <c r="B25" s="25" t="s">
        <v>31</v>
      </c>
      <c r="C25" s="25" t="s">
        <v>35</v>
      </c>
      <c r="D25" s="25" t="s">
        <v>37</v>
      </c>
      <c r="E25" s="25" t="s">
        <v>13</v>
      </c>
      <c r="F25" s="25" t="s">
        <v>13</v>
      </c>
      <c r="G25" s="25" t="s">
        <v>13</v>
      </c>
      <c r="H25" s="25" t="s">
        <v>14</v>
      </c>
      <c r="I25" s="26" t="s">
        <v>31</v>
      </c>
      <c r="J25" s="35">
        <f>SUM(J26+J28)</f>
        <v>0</v>
      </c>
      <c r="K25" s="35">
        <f>SUM(K26+K28)</f>
        <v>0</v>
      </c>
      <c r="L25" s="35">
        <f>SUM(L26+L28)</f>
        <v>0</v>
      </c>
    </row>
    <row r="26" spans="1:12" ht="30" x14ac:dyDescent="0.25">
      <c r="A26" s="27" t="s">
        <v>23</v>
      </c>
      <c r="B26" s="28" t="s">
        <v>31</v>
      </c>
      <c r="C26" s="28" t="s">
        <v>35</v>
      </c>
      <c r="D26" s="28" t="s">
        <v>37</v>
      </c>
      <c r="E26" s="28" t="s">
        <v>13</v>
      </c>
      <c r="F26" s="28" t="s">
        <v>13</v>
      </c>
      <c r="G26" s="28" t="s">
        <v>13</v>
      </c>
      <c r="H26" s="28" t="s">
        <v>14</v>
      </c>
      <c r="I26" s="23" t="s">
        <v>15</v>
      </c>
      <c r="J26" s="36">
        <f>SUM(J27)</f>
        <v>0</v>
      </c>
      <c r="K26" s="36">
        <f>SUM(K27)</f>
        <v>0</v>
      </c>
      <c r="L26" s="36">
        <f>SUM(L27)</f>
        <v>0</v>
      </c>
    </row>
    <row r="27" spans="1:12" ht="60" x14ac:dyDescent="0.25">
      <c r="A27" s="27" t="s">
        <v>27</v>
      </c>
      <c r="B27" s="28" t="s">
        <v>46</v>
      </c>
      <c r="C27" s="28" t="s">
        <v>35</v>
      </c>
      <c r="D27" s="28" t="s">
        <v>37</v>
      </c>
      <c r="E27" s="28" t="s">
        <v>13</v>
      </c>
      <c r="F27" s="28" t="s">
        <v>13</v>
      </c>
      <c r="G27" s="28" t="s">
        <v>36</v>
      </c>
      <c r="H27" s="28" t="s">
        <v>14</v>
      </c>
      <c r="I27" s="23" t="s">
        <v>16</v>
      </c>
      <c r="J27" s="36"/>
      <c r="K27" s="29"/>
      <c r="L27" s="29"/>
    </row>
    <row r="28" spans="1:12" ht="45" x14ac:dyDescent="0.25">
      <c r="A28" s="27" t="s">
        <v>24</v>
      </c>
      <c r="B28" s="28" t="s">
        <v>31</v>
      </c>
      <c r="C28" s="28" t="s">
        <v>35</v>
      </c>
      <c r="D28" s="28" t="s">
        <v>37</v>
      </c>
      <c r="E28" s="28" t="s">
        <v>13</v>
      </c>
      <c r="F28" s="28" t="s">
        <v>13</v>
      </c>
      <c r="G28" s="28" t="s">
        <v>13</v>
      </c>
      <c r="H28" s="28" t="s">
        <v>14</v>
      </c>
      <c r="I28" s="23" t="s">
        <v>17</v>
      </c>
      <c r="J28" s="36">
        <f>SUM(J29)</f>
        <v>0</v>
      </c>
      <c r="K28" s="36">
        <f>SUM(K29)</f>
        <v>0</v>
      </c>
      <c r="L28" s="36">
        <f>SUM(L29)</f>
        <v>0</v>
      </c>
    </row>
    <row r="29" spans="1:12" ht="45" x14ac:dyDescent="0.25">
      <c r="A29" s="27" t="s">
        <v>26</v>
      </c>
      <c r="B29" s="28" t="s">
        <v>46</v>
      </c>
      <c r="C29" s="28" t="s">
        <v>35</v>
      </c>
      <c r="D29" s="28" t="s">
        <v>37</v>
      </c>
      <c r="E29" s="28" t="s">
        <v>13</v>
      </c>
      <c r="F29" s="28" t="s">
        <v>13</v>
      </c>
      <c r="G29" s="28" t="s">
        <v>36</v>
      </c>
      <c r="H29" s="28" t="s">
        <v>14</v>
      </c>
      <c r="I29" s="23" t="s">
        <v>18</v>
      </c>
      <c r="J29" s="36"/>
      <c r="K29" s="29"/>
      <c r="L29" s="29"/>
    </row>
    <row r="30" spans="1:12" ht="31.2" x14ac:dyDescent="0.25">
      <c r="A30" s="24" t="s">
        <v>4</v>
      </c>
      <c r="B30" s="25" t="s">
        <v>31</v>
      </c>
      <c r="C30" s="25" t="s">
        <v>35</v>
      </c>
      <c r="D30" s="25" t="s">
        <v>40</v>
      </c>
      <c r="E30" s="25" t="s">
        <v>13</v>
      </c>
      <c r="F30" s="25" t="s">
        <v>13</v>
      </c>
      <c r="G30" s="25" t="s">
        <v>13</v>
      </c>
      <c r="H30" s="25" t="s">
        <v>14</v>
      </c>
      <c r="I30" s="26" t="s">
        <v>31</v>
      </c>
      <c r="J30" s="35">
        <f>SUM(J32+J31)</f>
        <v>135062.39999999991</v>
      </c>
      <c r="K30" s="35">
        <f>SUM(K32+K31)</f>
        <v>98606.200000000186</v>
      </c>
      <c r="L30" s="35">
        <f>SUM(L32+L31)</f>
        <v>72396.700000000186</v>
      </c>
    </row>
    <row r="31" spans="1:12" ht="30" x14ac:dyDescent="0.25">
      <c r="A31" s="27" t="s">
        <v>39</v>
      </c>
      <c r="B31" s="28" t="s">
        <v>31</v>
      </c>
      <c r="C31" s="28" t="s">
        <v>35</v>
      </c>
      <c r="D31" s="28" t="s">
        <v>40</v>
      </c>
      <c r="E31" s="28" t="s">
        <v>38</v>
      </c>
      <c r="F31" s="28" t="s">
        <v>35</v>
      </c>
      <c r="G31" s="28" t="s">
        <v>36</v>
      </c>
      <c r="H31" s="28" t="s">
        <v>14</v>
      </c>
      <c r="I31" s="23" t="s">
        <v>19</v>
      </c>
      <c r="J31" s="36">
        <f>-(2774339+J22+209672.4)</f>
        <v>-3359011.4</v>
      </c>
      <c r="K31" s="36">
        <f>-(2845714+K22)</f>
        <v>-3085714</v>
      </c>
      <c r="L31" s="36">
        <f>-(2940533+L22)</f>
        <v>-3008533</v>
      </c>
    </row>
    <row r="32" spans="1:12" ht="30.6" x14ac:dyDescent="0.25">
      <c r="A32" s="27" t="s">
        <v>43</v>
      </c>
      <c r="B32" s="28" t="s">
        <v>31</v>
      </c>
      <c r="C32" s="28" t="s">
        <v>35</v>
      </c>
      <c r="D32" s="28" t="s">
        <v>40</v>
      </c>
      <c r="E32" s="28" t="s">
        <v>38</v>
      </c>
      <c r="F32" s="28" t="s">
        <v>35</v>
      </c>
      <c r="G32" s="28" t="s">
        <v>36</v>
      </c>
      <c r="H32" s="28" t="s">
        <v>14</v>
      </c>
      <c r="I32" s="23" t="s">
        <v>20</v>
      </c>
      <c r="J32" s="36">
        <f>(2841345.4-J24+357728.4)-J36</f>
        <v>3494073.8</v>
      </c>
      <c r="K32" s="36">
        <f>(2923363.5-K24+956.7)-K36</f>
        <v>3184320.2</v>
      </c>
      <c r="L32" s="36">
        <f>(2992929.7-L24)-L36</f>
        <v>3080929.7</v>
      </c>
    </row>
    <row r="33" spans="1:12" ht="31.2" x14ac:dyDescent="0.25">
      <c r="A33" s="24" t="s">
        <v>5</v>
      </c>
      <c r="B33" s="25" t="s">
        <v>31</v>
      </c>
      <c r="C33" s="25" t="s">
        <v>35</v>
      </c>
      <c r="D33" s="25" t="s">
        <v>41</v>
      </c>
      <c r="E33" s="25" t="s">
        <v>13</v>
      </c>
      <c r="F33" s="25" t="s">
        <v>13</v>
      </c>
      <c r="G33" s="25" t="s">
        <v>13</v>
      </c>
      <c r="H33" s="25" t="s">
        <v>14</v>
      </c>
      <c r="I33" s="26" t="s">
        <v>31</v>
      </c>
      <c r="J33" s="35">
        <f>SUM(J34)</f>
        <v>0</v>
      </c>
      <c r="K33" s="35">
        <f t="shared" ref="K33:L35" si="0">SUM(K34)</f>
        <v>0</v>
      </c>
      <c r="L33" s="35">
        <f t="shared" si="0"/>
        <v>0</v>
      </c>
    </row>
    <row r="34" spans="1:12" ht="31.2" x14ac:dyDescent="0.25">
      <c r="A34" s="17" t="s">
        <v>30</v>
      </c>
      <c r="B34" s="30" t="s">
        <v>31</v>
      </c>
      <c r="C34" s="30" t="s">
        <v>35</v>
      </c>
      <c r="D34" s="30" t="s">
        <v>41</v>
      </c>
      <c r="E34" s="30" t="s">
        <v>36</v>
      </c>
      <c r="F34" s="30" t="s">
        <v>13</v>
      </c>
      <c r="G34" s="30" t="s">
        <v>13</v>
      </c>
      <c r="H34" s="30" t="s">
        <v>14</v>
      </c>
      <c r="I34" s="20" t="s">
        <v>31</v>
      </c>
      <c r="J34" s="34">
        <f>SUM(J35)</f>
        <v>0</v>
      </c>
      <c r="K34" s="34">
        <f t="shared" si="0"/>
        <v>0</v>
      </c>
      <c r="L34" s="34">
        <f t="shared" si="0"/>
        <v>0</v>
      </c>
    </row>
    <row r="35" spans="1:12" ht="74.400000000000006" customHeight="1" x14ac:dyDescent="0.25">
      <c r="A35" s="27" t="s">
        <v>34</v>
      </c>
      <c r="B35" s="28" t="s">
        <v>31</v>
      </c>
      <c r="C35" s="28" t="s">
        <v>35</v>
      </c>
      <c r="D35" s="28" t="s">
        <v>41</v>
      </c>
      <c r="E35" s="28" t="s">
        <v>36</v>
      </c>
      <c r="F35" s="28" t="s">
        <v>13</v>
      </c>
      <c r="G35" s="28" t="s">
        <v>13</v>
      </c>
      <c r="H35" s="28" t="s">
        <v>14</v>
      </c>
      <c r="I35" s="23" t="s">
        <v>17</v>
      </c>
      <c r="J35" s="36">
        <f>SUM(J36)</f>
        <v>0</v>
      </c>
      <c r="K35" s="36">
        <f t="shared" si="0"/>
        <v>0</v>
      </c>
      <c r="L35" s="36">
        <f t="shared" si="0"/>
        <v>0</v>
      </c>
    </row>
    <row r="36" spans="1:12" ht="86.4" customHeight="1" x14ac:dyDescent="0.25">
      <c r="A36" s="27" t="s">
        <v>34</v>
      </c>
      <c r="B36" s="28" t="s">
        <v>46</v>
      </c>
      <c r="C36" s="28" t="s">
        <v>35</v>
      </c>
      <c r="D36" s="28" t="s">
        <v>41</v>
      </c>
      <c r="E36" s="28" t="s">
        <v>36</v>
      </c>
      <c r="F36" s="28" t="s">
        <v>13</v>
      </c>
      <c r="G36" s="28" t="s">
        <v>36</v>
      </c>
      <c r="H36" s="28" t="s">
        <v>14</v>
      </c>
      <c r="I36" s="23" t="s">
        <v>18</v>
      </c>
      <c r="J36" s="36"/>
      <c r="K36" s="29"/>
      <c r="L36" s="29"/>
    </row>
    <row r="37" spans="1:12" ht="15.6" x14ac:dyDescent="0.25">
      <c r="A37" s="31"/>
      <c r="B37" s="32" t="s">
        <v>31</v>
      </c>
      <c r="C37" s="32" t="s">
        <v>13</v>
      </c>
      <c r="D37" s="32" t="s">
        <v>13</v>
      </c>
      <c r="E37" s="32" t="s">
        <v>13</v>
      </c>
      <c r="F37" s="32" t="s">
        <v>13</v>
      </c>
      <c r="G37" s="32" t="s">
        <v>13</v>
      </c>
      <c r="H37" s="32" t="s">
        <v>14</v>
      </c>
      <c r="I37" s="33" t="s">
        <v>31</v>
      </c>
      <c r="J37" s="37">
        <f>SUM(J25+J20+J30+J33)</f>
        <v>215062.39999999991</v>
      </c>
      <c r="K37" s="37">
        <f>SUM(K25+K20+K30+K33)</f>
        <v>78606.200000000186</v>
      </c>
      <c r="L37" s="37">
        <f>SUM(L25+L20+L30+L33)</f>
        <v>52396.700000000186</v>
      </c>
    </row>
    <row r="38" spans="1:12" s="1" customFormat="1" ht="17.399999999999999" x14ac:dyDescent="0.25">
      <c r="A38" s="41" t="s">
        <v>44</v>
      </c>
      <c r="B38" s="41"/>
      <c r="C38" s="41"/>
      <c r="D38" s="41"/>
      <c r="E38" s="41"/>
      <c r="F38" s="41"/>
      <c r="G38" s="41"/>
      <c r="H38" s="41"/>
      <c r="I38" s="41"/>
      <c r="J38" s="41"/>
    </row>
    <row r="39" spans="1:12" s="1" customFormat="1" ht="17.399999999999999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38"/>
    </row>
    <row r="40" spans="1:12" s="1" customFormat="1" ht="15" x14ac:dyDescent="0.25">
      <c r="A40" s="14" t="s">
        <v>58</v>
      </c>
      <c r="B40" s="14"/>
      <c r="C40" s="14"/>
      <c r="D40" s="14"/>
      <c r="E40" s="14"/>
      <c r="F40" s="14"/>
      <c r="G40" s="14"/>
      <c r="H40" s="40" t="s">
        <v>52</v>
      </c>
      <c r="I40" s="40"/>
      <c r="J40" s="40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A47" s="6"/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</sheetData>
  <mergeCells count="7">
    <mergeCell ref="H40:J40"/>
    <mergeCell ref="A38:J38"/>
    <mergeCell ref="A13:L13"/>
    <mergeCell ref="J15:J16"/>
    <mergeCell ref="K15:L15"/>
    <mergeCell ref="A15:A16"/>
    <mergeCell ref="C15:I15"/>
  </mergeCells>
  <phoneticPr fontId="0" type="noConversion"/>
  <pageMargins left="0.78740157480314965" right="0.19685039370078741" top="0.78740157480314965" bottom="0.78740157480314965" header="0.15748031496062992" footer="0.19685039370078741"/>
  <pageSetup paperSize="9" fitToHeight="4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007</cp:lastModifiedBy>
  <cp:lastPrinted>2015-04-23T14:14:12Z</cp:lastPrinted>
  <dcterms:created xsi:type="dcterms:W3CDTF">1999-03-18T06:53:45Z</dcterms:created>
  <dcterms:modified xsi:type="dcterms:W3CDTF">2016-03-24T14:00:26Z</dcterms:modified>
</cp:coreProperties>
</file>