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епутаты\РЕШЕНИЯ 2014-2019\Заседание 42 от 05.07.2017 г. - внеочередной\376-42. Измен. бюджета-2017\"/>
    </mc:Choice>
  </mc:AlternateContent>
  <bookViews>
    <workbookView xWindow="0" yWindow="0" windowWidth="15360" windowHeight="8160"/>
  </bookViews>
  <sheets>
    <sheet name="приложение 13" sheetId="3" r:id="rId1"/>
  </sheets>
  <definedNames>
    <definedName name="_xlnm.Print_Titles" localSheetId="0">'приложение 13'!$14:$15</definedName>
  </definedNames>
  <calcPr calcId="152511"/>
</workbook>
</file>

<file path=xl/calcChain.xml><?xml version="1.0" encoding="utf-8"?>
<calcChain xmlns="http://schemas.openxmlformats.org/spreadsheetml/2006/main">
  <c r="J20" i="3" l="1"/>
  <c r="J22" i="3"/>
  <c r="K22" i="3" l="1"/>
  <c r="J34" i="3"/>
  <c r="J33" i="3" s="1"/>
  <c r="J32" i="3" s="1"/>
  <c r="K34" i="3"/>
  <c r="K33" i="3" s="1"/>
  <c r="K32" i="3" s="1"/>
  <c r="L34" i="3"/>
  <c r="L33" i="3" s="1"/>
  <c r="L32" i="3" s="1"/>
  <c r="K27" i="3"/>
  <c r="K31" i="3" s="1"/>
  <c r="K29" i="3" s="1"/>
  <c r="L27" i="3"/>
  <c r="L31" i="3" s="1"/>
  <c r="K25" i="3"/>
  <c r="K30" i="3" s="1"/>
  <c r="L25" i="3"/>
  <c r="L22" i="3"/>
  <c r="K20" i="3"/>
  <c r="L20" i="3"/>
  <c r="J19" i="3"/>
  <c r="J25" i="3"/>
  <c r="J30" i="3" s="1"/>
  <c r="J27" i="3"/>
  <c r="J31" i="3" s="1"/>
  <c r="L24" i="3" l="1"/>
  <c r="L30" i="3"/>
  <c r="L29" i="3" s="1"/>
  <c r="K19" i="3"/>
  <c r="K24" i="3"/>
  <c r="J24" i="3"/>
  <c r="J29" i="3" s="1"/>
  <c r="J36" i="3" s="1"/>
  <c r="L19" i="3"/>
  <c r="L36" i="3" l="1"/>
  <c r="L16" i="3" s="1"/>
  <c r="L18" i="3" s="1"/>
  <c r="L17" i="3" s="1"/>
  <c r="K36" i="3"/>
  <c r="K16" i="3" s="1"/>
  <c r="K18" i="3" s="1"/>
  <c r="K17" i="3" s="1"/>
  <c r="J16" i="3"/>
  <c r="J18" i="3" s="1"/>
  <c r="J17" i="3" s="1"/>
</calcChain>
</file>

<file path=xl/sharedStrings.xml><?xml version="1.0" encoding="utf-8"?>
<sst xmlns="http://schemas.openxmlformats.org/spreadsheetml/2006/main" count="192" uniqueCount="62">
  <si>
    <t>(тыс. рублей)</t>
  </si>
  <si>
    <t>Кредиты кредитных организаций в валюте Российской Федерации</t>
  </si>
  <si>
    <t xml:space="preserve">     Получение кредитов от кредитных организаций в валюте Российской Федерации</t>
  </si>
  <si>
    <t xml:space="preserve">     Погашение кредитов, предоставленных кредитными организациями в валюте Российской Федерации </t>
  </si>
  <si>
    <t>Изменение остатков средств на счетах по учету средств бюджета</t>
  </si>
  <si>
    <t>Иные источники внутреннего финансирования дефицитов бюджетов</t>
  </si>
  <si>
    <t>подгруппа</t>
  </si>
  <si>
    <t>группа</t>
  </si>
  <si>
    <t>статья</t>
  </si>
  <si>
    <t>администратор</t>
  </si>
  <si>
    <t>подстатья</t>
  </si>
  <si>
    <t>программа (подпрограмма)</t>
  </si>
  <si>
    <t>вид источников финансирования дефицитов бюджета</t>
  </si>
  <si>
    <t>00</t>
  </si>
  <si>
    <t>0000</t>
  </si>
  <si>
    <t>700</t>
  </si>
  <si>
    <t>710</t>
  </si>
  <si>
    <t>800</t>
  </si>
  <si>
    <t>810</t>
  </si>
  <si>
    <t>510</t>
  </si>
  <si>
    <t>610</t>
  </si>
  <si>
    <t>элемент*</t>
  </si>
  <si>
    <t>Бюджетные кредиты от других бюджетов бюджетной системы Российской Федерации</t>
  </si>
  <si>
    <t xml:space="preserve">     Получение кредитов от других бюджетов бюджетной системы Российской Федерации</t>
  </si>
  <si>
    <t xml:space="preserve">     Погашение кредитов, предоставленных другими бюджетами бюджетной системы Российской Федерации</t>
  </si>
  <si>
    <t xml:space="preserve">     Погашение бюджетами муниципальных образований кредитов от кредитных организаций в валюте Российской Федерации</t>
  </si>
  <si>
    <t xml:space="preserve">     Погашение бюджетами муниципальных образований кредитов от других бюджетов бюджетной системы Российской Федерации</t>
  </si>
  <si>
    <t xml:space="preserve">     Получение кредитов от других бюджетов бюджетной системы Российской Федерации бюджетами муниципальных образований в валюте Российской Федерации</t>
  </si>
  <si>
    <t xml:space="preserve">     Получение кредитов от кредитных организаций бюджетами муниципальных образований в валюте Российской Федерации</t>
  </si>
  <si>
    <t>экономическая классификация</t>
  </si>
  <si>
    <t>Исполнение государственных и муниципальных гарантий</t>
  </si>
  <si>
    <t>000</t>
  </si>
  <si>
    <t>Наименование</t>
  </si>
  <si>
    <t>Источники финансирования дефицитов бюджетов</t>
  </si>
  <si>
    <t>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</si>
  <si>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01</t>
  </si>
  <si>
    <t>04</t>
  </si>
  <si>
    <t>03</t>
  </si>
  <si>
    <t>02</t>
  </si>
  <si>
    <t xml:space="preserve">     Увеличение прочих остатков денежных средств бюджета городского округа</t>
  </si>
  <si>
    <t>05</t>
  </si>
  <si>
    <t>06</t>
  </si>
  <si>
    <t>в процентах к общей сумме доходов без учета безвозмездных поступлений</t>
  </si>
  <si>
    <r>
      <t xml:space="preserve">     Уменьшение прочих остатков денежных средств бюджета</t>
    </r>
    <r>
      <rPr>
        <i/>
        <sz val="12"/>
        <rFont val="Arial"/>
        <family val="2"/>
        <charset val="204"/>
      </rPr>
      <t xml:space="preserve"> </t>
    </r>
    <r>
      <rPr>
        <sz val="12"/>
        <rFont val="Arial"/>
        <family val="2"/>
        <charset val="204"/>
      </rPr>
      <t>городского округа</t>
    </r>
  </si>
  <si>
    <r>
      <t>*)</t>
    </r>
    <r>
      <rPr>
        <sz val="12"/>
        <rFont val="Arial"/>
        <family val="2"/>
        <charset val="204"/>
      </rPr>
      <t xml:space="preserve"> 04 - бюджет городского округа, 05 - бюджет муниципального района, 10 - бюджет поселения</t>
    </r>
  </si>
  <si>
    <t>Дефицит бюджета городского округа Орехово-Зуево</t>
  </si>
  <si>
    <t>599</t>
  </si>
  <si>
    <t>к Решению Совета депутатов</t>
  </si>
  <si>
    <t xml:space="preserve">городского округа Орехово-Зуево </t>
  </si>
  <si>
    <t>"О бюджете городского округа Орехово-Зуево</t>
  </si>
  <si>
    <t>Плановый период</t>
  </si>
  <si>
    <t>Г.О.Панин</t>
  </si>
  <si>
    <t>2018 год</t>
  </si>
  <si>
    <t>Глава городского округа Орехово-Зуево</t>
  </si>
  <si>
    <t>на 2017год и на плановый период 2018 и 2019годов."</t>
  </si>
  <si>
    <t>Сумма                         на 2017 год</t>
  </si>
  <si>
    <t>2019 год</t>
  </si>
  <si>
    <t xml:space="preserve">Источники внутреннего финансирования дефицита бюджета городского округа Орехово-Зуево на 2017 год и на плановый период 2018 и 2019 годов </t>
  </si>
  <si>
    <t>городского округа Орехово-Зуево</t>
  </si>
  <si>
    <t>Приложение № 3</t>
  </si>
  <si>
    <t>"Приложение № 8</t>
  </si>
  <si>
    <t>от  05.07.2017 г.   № 376/42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</si>
</sst>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sz val="8"/>
      <color indexed="8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i/>
      <sz val="12"/>
      <name val="Arial"/>
      <family val="2"/>
      <charset val="204"/>
    </font>
    <font>
      <vertAlign val="superscript"/>
      <sz val="12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color rgb="FF0070C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 applyProtection="0"/>
    <xf numFmtId="9" fontId="1" fillId="0" borderId="0" applyFont="0" applyFill="0" applyBorder="0" applyAlignment="0" applyProtection="0"/>
  </cellStyleXfs>
  <cellXfs count="48">
    <xf numFmtId="0" fontId="0" fillId="0" borderId="0" xfId="0"/>
    <xf numFmtId="164" fontId="2" fillId="0" borderId="0" xfId="0" applyNumberFormat="1" applyFont="1" applyBorder="1" applyAlignment="1"/>
    <xf numFmtId="164" fontId="2" fillId="0" borderId="0" xfId="0" applyNumberFormat="1" applyFont="1" applyBorder="1" applyAlignment="1">
      <alignment wrapText="1"/>
    </xf>
    <xf numFmtId="164" fontId="2" fillId="0" borderId="0" xfId="0" applyNumberFormat="1" applyFont="1" applyBorder="1" applyAlignment="1">
      <alignment horizontal="right" wrapText="1"/>
    </xf>
    <xf numFmtId="164" fontId="3" fillId="0" borderId="0" xfId="0" applyNumberFormat="1" applyFont="1" applyBorder="1" applyAlignment="1">
      <alignment wrapText="1"/>
    </xf>
    <xf numFmtId="164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/>
    <xf numFmtId="164" fontId="6" fillId="0" borderId="0" xfId="0" applyNumberFormat="1" applyFont="1" applyBorder="1" applyAlignment="1">
      <alignment wrapText="1"/>
    </xf>
    <xf numFmtId="49" fontId="6" fillId="0" borderId="0" xfId="1" applyNumberFormat="1" applyFont="1"/>
    <xf numFmtId="0" fontId="6" fillId="0" borderId="0" xfId="1" applyNumberFormat="1" applyFont="1" applyBorder="1" applyAlignment="1"/>
    <xf numFmtId="0" fontId="5" fillId="0" borderId="0" xfId="0" applyFont="1" applyBorder="1"/>
    <xf numFmtId="164" fontId="6" fillId="0" borderId="0" xfId="0" applyNumberFormat="1" applyFont="1" applyBorder="1" applyAlignment="1">
      <alignment horizontal="right" wrapText="1"/>
    </xf>
    <xf numFmtId="164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textRotation="90" wrapText="1"/>
    </xf>
    <xf numFmtId="164" fontId="6" fillId="0" borderId="0" xfId="0" applyNumberFormat="1" applyFont="1" applyBorder="1" applyAlignment="1">
      <alignment vertical="top" wrapText="1"/>
    </xf>
    <xf numFmtId="0" fontId="9" fillId="0" borderId="0" xfId="0" applyFont="1" applyAlignment="1">
      <alignment horizontal="left"/>
    </xf>
    <xf numFmtId="49" fontId="8" fillId="0" borderId="0" xfId="0" applyNumberFormat="1" applyFont="1" applyBorder="1" applyAlignment="1">
      <alignment horizontal="left" vertical="top" wrapText="1"/>
    </xf>
    <xf numFmtId="164" fontId="5" fillId="0" borderId="1" xfId="0" applyNumberFormat="1" applyFont="1" applyBorder="1" applyAlignment="1">
      <alignment vertical="top" wrapText="1"/>
    </xf>
    <xf numFmtId="164" fontId="5" fillId="0" borderId="1" xfId="0" applyNumberFormat="1" applyFont="1" applyBorder="1" applyAlignment="1">
      <alignment wrapText="1"/>
    </xf>
    <xf numFmtId="164" fontId="5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left" vertical="top" wrapText="1"/>
    </xf>
    <xf numFmtId="10" fontId="5" fillId="0" borderId="1" xfId="2" applyNumberFormat="1" applyFont="1" applyBorder="1" applyAlignment="1">
      <alignment horizontal="right" vertical="top" wrapText="1"/>
    </xf>
    <xf numFmtId="164" fontId="6" fillId="0" borderId="1" xfId="0" applyNumberFormat="1" applyFont="1" applyBorder="1" applyAlignment="1">
      <alignment horizontal="right" wrapText="1"/>
    </xf>
    <xf numFmtId="49" fontId="6" fillId="0" borderId="1" xfId="0" applyNumberFormat="1" applyFont="1" applyBorder="1" applyAlignment="1">
      <alignment horizontal="left" vertical="top" wrapText="1"/>
    </xf>
    <xf numFmtId="164" fontId="5" fillId="2" borderId="1" xfId="0" applyNumberFormat="1" applyFont="1" applyFill="1" applyBorder="1" applyAlignment="1">
      <alignment vertical="top" wrapText="1"/>
    </xf>
    <xf numFmtId="49" fontId="5" fillId="2" borderId="1" xfId="0" applyNumberFormat="1" applyFont="1" applyFill="1" applyBorder="1" applyAlignment="1">
      <alignment horizontal="righ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164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horizontal="right" vertical="top" wrapText="1"/>
    </xf>
    <xf numFmtId="164" fontId="2" fillId="0" borderId="1" xfId="0" applyNumberFormat="1" applyFont="1" applyBorder="1" applyAlignment="1">
      <alignment wrapText="1"/>
    </xf>
    <xf numFmtId="49" fontId="5" fillId="0" borderId="1" xfId="0" applyNumberFormat="1" applyFont="1" applyBorder="1" applyAlignment="1">
      <alignment horizontal="right" vertical="top" wrapText="1"/>
    </xf>
    <xf numFmtId="164" fontId="5" fillId="3" borderId="1" xfId="0" applyNumberFormat="1" applyFont="1" applyFill="1" applyBorder="1" applyAlignment="1">
      <alignment vertical="top" wrapText="1"/>
    </xf>
    <xf numFmtId="49" fontId="5" fillId="3" borderId="1" xfId="0" applyNumberFormat="1" applyFont="1" applyFill="1" applyBorder="1" applyAlignment="1">
      <alignment horizontal="righ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164" fontId="5" fillId="0" borderId="1" xfId="0" applyNumberFormat="1" applyFont="1" applyBorder="1" applyAlignment="1">
      <alignment horizontal="right" vertical="top" wrapText="1"/>
    </xf>
    <xf numFmtId="164" fontId="5" fillId="2" borderId="1" xfId="0" applyNumberFormat="1" applyFont="1" applyFill="1" applyBorder="1" applyAlignment="1">
      <alignment horizontal="right" vertical="top" wrapText="1"/>
    </xf>
    <xf numFmtId="164" fontId="6" fillId="0" borderId="1" xfId="0" applyNumberFormat="1" applyFont="1" applyBorder="1" applyAlignment="1">
      <alignment horizontal="right" vertical="top" wrapText="1"/>
    </xf>
    <xf numFmtId="164" fontId="5" fillId="3" borderId="1" xfId="0" applyNumberFormat="1" applyFont="1" applyFill="1" applyBorder="1" applyAlignment="1">
      <alignment horizontal="right" vertical="top" wrapText="1"/>
    </xf>
    <xf numFmtId="164" fontId="8" fillId="0" borderId="0" xfId="0" applyNumberFormat="1" applyFont="1" applyBorder="1" applyAlignment="1">
      <alignment horizontal="left" vertical="top" wrapText="1"/>
    </xf>
    <xf numFmtId="164" fontId="5" fillId="0" borderId="2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right" vertical="top" wrapText="1"/>
    </xf>
    <xf numFmtId="49" fontId="8" fillId="0" borderId="0" xfId="0" applyNumberFormat="1" applyFont="1" applyBorder="1" applyAlignment="1">
      <alignment horizontal="left" vertical="top" wrapText="1"/>
    </xf>
    <xf numFmtId="0" fontId="5" fillId="0" borderId="0" xfId="0" applyFont="1" applyBorder="1" applyAlignment="1">
      <alignment horizont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_Лист1" xfId="1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8"/>
  <sheetViews>
    <sheetView tabSelected="1" zoomScale="70" zoomScaleNormal="70" zoomScalePageLayoutView="55" workbookViewId="0">
      <selection activeCell="N11" sqref="N11"/>
    </sheetView>
  </sheetViews>
  <sheetFormatPr defaultColWidth="6.44140625" defaultRowHeight="13.8" x14ac:dyDescent="0.25"/>
  <cols>
    <col min="1" max="1" width="52.6640625" style="2" customWidth="1"/>
    <col min="2" max="2" width="5.88671875" style="2" customWidth="1"/>
    <col min="3" max="3" width="4" style="2" customWidth="1"/>
    <col min="4" max="4" width="4.109375" style="2" customWidth="1"/>
    <col min="5" max="5" width="4.44140625" style="2" customWidth="1"/>
    <col min="6" max="7" width="3.88671875" style="2" customWidth="1"/>
    <col min="8" max="8" width="6.6640625" style="2" customWidth="1"/>
    <col min="9" max="9" width="5.6640625" style="2" customWidth="1"/>
    <col min="10" max="10" width="14.88671875" style="3" customWidth="1"/>
    <col min="11" max="11" width="15.109375" style="2" customWidth="1"/>
    <col min="12" max="12" width="16" style="2" customWidth="1"/>
    <col min="13" max="13" width="6.5546875" style="2" customWidth="1"/>
    <col min="14" max="14" width="10.6640625" style="2" bestFit="1" customWidth="1"/>
    <col min="15" max="15" width="6.44140625" style="2"/>
    <col min="16" max="16" width="9.6640625" style="2" bestFit="1" customWidth="1"/>
    <col min="18" max="16384" width="6.44140625" style="2"/>
  </cols>
  <sheetData>
    <row r="1" spans="1:12" ht="15" x14ac:dyDescent="0.25">
      <c r="H1" s="8" t="s">
        <v>59</v>
      </c>
    </row>
    <row r="2" spans="1:12" ht="15" x14ac:dyDescent="0.25">
      <c r="H2" s="8" t="s">
        <v>47</v>
      </c>
    </row>
    <row r="3" spans="1:12" ht="15" x14ac:dyDescent="0.25">
      <c r="H3" s="9" t="s">
        <v>58</v>
      </c>
    </row>
    <row r="4" spans="1:12" ht="15" x14ac:dyDescent="0.25">
      <c r="H4" s="9" t="s">
        <v>61</v>
      </c>
    </row>
    <row r="6" spans="1:12" ht="15" customHeight="1" x14ac:dyDescent="0.25">
      <c r="A6" s="7"/>
      <c r="B6" s="7"/>
      <c r="C6" s="7"/>
      <c r="D6" s="7"/>
      <c r="F6"/>
      <c r="G6"/>
      <c r="H6" s="8" t="s">
        <v>60</v>
      </c>
    </row>
    <row r="7" spans="1:12" ht="15" customHeight="1" x14ac:dyDescent="0.25">
      <c r="A7" s="7"/>
      <c r="B7" s="7"/>
      <c r="C7" s="7"/>
      <c r="D7" s="7"/>
      <c r="F7"/>
      <c r="G7"/>
      <c r="H7" s="8" t="s">
        <v>47</v>
      </c>
    </row>
    <row r="8" spans="1:12" ht="15" customHeight="1" x14ac:dyDescent="0.25">
      <c r="A8" s="7"/>
      <c r="B8" s="7"/>
      <c r="C8" s="7"/>
      <c r="D8" s="7"/>
      <c r="F8"/>
      <c r="G8"/>
      <c r="H8" s="9" t="s">
        <v>48</v>
      </c>
    </row>
    <row r="9" spans="1:12" ht="15" customHeight="1" x14ac:dyDescent="0.25">
      <c r="A9" s="7"/>
      <c r="B9" s="7"/>
      <c r="C9" s="7"/>
      <c r="D9" s="7"/>
      <c r="F9"/>
      <c r="G9"/>
      <c r="H9" s="9" t="s">
        <v>49</v>
      </c>
    </row>
    <row r="10" spans="1:12" ht="15.6" customHeight="1" x14ac:dyDescent="0.25">
      <c r="A10" s="7"/>
      <c r="B10" s="7"/>
      <c r="C10" s="7"/>
      <c r="D10" s="7"/>
      <c r="F10" s="15"/>
      <c r="G10" s="15"/>
      <c r="H10" s="15" t="s">
        <v>54</v>
      </c>
    </row>
    <row r="11" spans="1:12" ht="23.25" customHeight="1" x14ac:dyDescent="0.25">
      <c r="A11" s="7"/>
      <c r="B11" s="7"/>
      <c r="C11" s="7"/>
      <c r="D11" s="7"/>
      <c r="F11" s="15"/>
      <c r="G11" s="15"/>
      <c r="H11" s="15"/>
    </row>
    <row r="12" spans="1:12" ht="33.6" customHeight="1" x14ac:dyDescent="0.3">
      <c r="A12" s="42" t="s">
        <v>57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</row>
    <row r="13" spans="1:12" ht="31.5" customHeight="1" x14ac:dyDescent="0.3">
      <c r="A13" s="10"/>
      <c r="B13" s="7"/>
      <c r="C13" s="7"/>
      <c r="D13" s="7"/>
      <c r="E13" s="7"/>
      <c r="F13" s="7"/>
      <c r="G13" s="7"/>
      <c r="H13" s="7"/>
      <c r="I13" s="7"/>
      <c r="J13" s="2"/>
      <c r="L13" s="11" t="s">
        <v>0</v>
      </c>
    </row>
    <row r="14" spans="1:12" ht="46.65" customHeight="1" x14ac:dyDescent="0.25">
      <c r="A14" s="46" t="s">
        <v>32</v>
      </c>
      <c r="B14" s="12"/>
      <c r="C14" s="45" t="s">
        <v>12</v>
      </c>
      <c r="D14" s="45"/>
      <c r="E14" s="45"/>
      <c r="F14" s="45"/>
      <c r="G14" s="45"/>
      <c r="H14" s="45"/>
      <c r="I14" s="45"/>
      <c r="J14" s="43" t="s">
        <v>55</v>
      </c>
      <c r="K14" s="45" t="s">
        <v>50</v>
      </c>
      <c r="L14" s="45"/>
    </row>
    <row r="15" spans="1:12" ht="114.75" customHeight="1" x14ac:dyDescent="0.25">
      <c r="A15" s="47"/>
      <c r="B15" s="13" t="s">
        <v>9</v>
      </c>
      <c r="C15" s="13" t="s">
        <v>7</v>
      </c>
      <c r="D15" s="13" t="s">
        <v>6</v>
      </c>
      <c r="E15" s="13" t="s">
        <v>8</v>
      </c>
      <c r="F15" s="13" t="s">
        <v>10</v>
      </c>
      <c r="G15" s="13" t="s">
        <v>21</v>
      </c>
      <c r="H15" s="13" t="s">
        <v>11</v>
      </c>
      <c r="I15" s="13" t="s">
        <v>29</v>
      </c>
      <c r="J15" s="44"/>
      <c r="K15" s="39" t="s">
        <v>52</v>
      </c>
      <c r="L15" s="39" t="s">
        <v>56</v>
      </c>
    </row>
    <row r="16" spans="1:12" s="4" customFormat="1" ht="31.2" x14ac:dyDescent="0.3">
      <c r="A16" s="17" t="s">
        <v>45</v>
      </c>
      <c r="B16" s="18"/>
      <c r="C16" s="18"/>
      <c r="D16" s="18"/>
      <c r="E16" s="18"/>
      <c r="F16" s="18"/>
      <c r="G16" s="18"/>
      <c r="H16" s="18"/>
      <c r="I16" s="19"/>
      <c r="J16" s="34">
        <f>SUM(-J36)</f>
        <v>-86921</v>
      </c>
      <c r="K16" s="34">
        <f>SUM(-K36)</f>
        <v>-60478.799999999814</v>
      </c>
      <c r="L16" s="34">
        <f>SUM(-L36)</f>
        <v>-63840.199999999721</v>
      </c>
    </row>
    <row r="17" spans="1:12" s="4" customFormat="1" ht="31.2" x14ac:dyDescent="0.3">
      <c r="A17" s="17" t="s">
        <v>42</v>
      </c>
      <c r="B17" s="18"/>
      <c r="C17" s="18"/>
      <c r="D17" s="18"/>
      <c r="E17" s="18"/>
      <c r="F17" s="18"/>
      <c r="G17" s="18"/>
      <c r="H17" s="18"/>
      <c r="I17" s="20"/>
      <c r="J17" s="21">
        <f>SUM(J18/890435)</f>
        <v>9.7616333589762308E-2</v>
      </c>
      <c r="K17" s="21">
        <f>SUM(K18/933168.1)</f>
        <v>6.4810188003640301E-2</v>
      </c>
      <c r="L17" s="21">
        <f>SUM(L18/949834.4)</f>
        <v>6.7211926626367421E-2</v>
      </c>
    </row>
    <row r="18" spans="1:12" ht="31.2" x14ac:dyDescent="0.25">
      <c r="A18" s="17" t="s">
        <v>33</v>
      </c>
      <c r="B18" s="22"/>
      <c r="C18" s="22"/>
      <c r="D18" s="22"/>
      <c r="E18" s="22"/>
      <c r="F18" s="22"/>
      <c r="G18" s="22"/>
      <c r="H18" s="22"/>
      <c r="I18" s="23"/>
      <c r="J18" s="34">
        <f>SUM(-J16)</f>
        <v>86921</v>
      </c>
      <c r="K18" s="34">
        <f>SUM(-K16)</f>
        <v>60478.799999999814</v>
      </c>
      <c r="L18" s="34">
        <f>SUM(-L16)</f>
        <v>63840.199999999721</v>
      </c>
    </row>
    <row r="19" spans="1:12" ht="31.2" x14ac:dyDescent="0.25">
      <c r="A19" s="24" t="s">
        <v>1</v>
      </c>
      <c r="B19" s="25" t="s">
        <v>31</v>
      </c>
      <c r="C19" s="25" t="s">
        <v>35</v>
      </c>
      <c r="D19" s="25" t="s">
        <v>38</v>
      </c>
      <c r="E19" s="25" t="s">
        <v>13</v>
      </c>
      <c r="F19" s="25" t="s">
        <v>13</v>
      </c>
      <c r="G19" s="25" t="s">
        <v>13</v>
      </c>
      <c r="H19" s="25" t="s">
        <v>14</v>
      </c>
      <c r="I19" s="26" t="s">
        <v>31</v>
      </c>
      <c r="J19" s="35">
        <f>SUM(J20+J22)</f>
        <v>148000</v>
      </c>
      <c r="K19" s="35">
        <f>SUM(K20+K22)</f>
        <v>0</v>
      </c>
      <c r="L19" s="35">
        <f>SUM(L20+L22)</f>
        <v>-20000</v>
      </c>
    </row>
    <row r="20" spans="1:12" ht="30" x14ac:dyDescent="0.25">
      <c r="A20" s="27" t="s">
        <v>2</v>
      </c>
      <c r="B20" s="28" t="s">
        <v>31</v>
      </c>
      <c r="C20" s="28" t="s">
        <v>35</v>
      </c>
      <c r="D20" s="28" t="s">
        <v>38</v>
      </c>
      <c r="E20" s="28" t="s">
        <v>13</v>
      </c>
      <c r="F20" s="28" t="s">
        <v>13</v>
      </c>
      <c r="G20" s="28" t="s">
        <v>13</v>
      </c>
      <c r="H20" s="28" t="s">
        <v>14</v>
      </c>
      <c r="I20" s="23" t="s">
        <v>15</v>
      </c>
      <c r="J20" s="36">
        <f>SUM(J21)</f>
        <v>258000</v>
      </c>
      <c r="K20" s="36">
        <f>SUM(K21)</f>
        <v>0</v>
      </c>
      <c r="L20" s="36">
        <f>SUM(L21)</f>
        <v>175000</v>
      </c>
    </row>
    <row r="21" spans="1:12" ht="45" x14ac:dyDescent="0.25">
      <c r="A21" s="27" t="s">
        <v>28</v>
      </c>
      <c r="B21" s="28" t="s">
        <v>46</v>
      </c>
      <c r="C21" s="28" t="s">
        <v>35</v>
      </c>
      <c r="D21" s="28" t="s">
        <v>38</v>
      </c>
      <c r="E21" s="28" t="s">
        <v>13</v>
      </c>
      <c r="F21" s="28" t="s">
        <v>13</v>
      </c>
      <c r="G21" s="28" t="s">
        <v>36</v>
      </c>
      <c r="H21" s="28" t="s">
        <v>14</v>
      </c>
      <c r="I21" s="23" t="s">
        <v>16</v>
      </c>
      <c r="J21" s="36">
        <v>258000</v>
      </c>
      <c r="K21" s="36"/>
      <c r="L21" s="36">
        <v>175000</v>
      </c>
    </row>
    <row r="22" spans="1:12" ht="45" x14ac:dyDescent="0.25">
      <c r="A22" s="27" t="s">
        <v>3</v>
      </c>
      <c r="B22" s="28" t="s">
        <v>31</v>
      </c>
      <c r="C22" s="28" t="s">
        <v>35</v>
      </c>
      <c r="D22" s="28" t="s">
        <v>38</v>
      </c>
      <c r="E22" s="28" t="s">
        <v>13</v>
      </c>
      <c r="F22" s="28" t="s">
        <v>13</v>
      </c>
      <c r="G22" s="28" t="s">
        <v>13</v>
      </c>
      <c r="H22" s="28" t="s">
        <v>14</v>
      </c>
      <c r="I22" s="23" t="s">
        <v>17</v>
      </c>
      <c r="J22" s="36">
        <f>SUM(J23)</f>
        <v>-110000</v>
      </c>
      <c r="K22" s="36">
        <f>SUM(K23)</f>
        <v>0</v>
      </c>
      <c r="L22" s="36">
        <f>SUM(L23)</f>
        <v>-195000</v>
      </c>
    </row>
    <row r="23" spans="1:12" ht="45" x14ac:dyDescent="0.25">
      <c r="A23" s="27" t="s">
        <v>25</v>
      </c>
      <c r="B23" s="28" t="s">
        <v>46</v>
      </c>
      <c r="C23" s="28" t="s">
        <v>35</v>
      </c>
      <c r="D23" s="28" t="s">
        <v>38</v>
      </c>
      <c r="E23" s="28" t="s">
        <v>13</v>
      </c>
      <c r="F23" s="28" t="s">
        <v>13</v>
      </c>
      <c r="G23" s="28" t="s">
        <v>36</v>
      </c>
      <c r="H23" s="28" t="s">
        <v>14</v>
      </c>
      <c r="I23" s="23" t="s">
        <v>18</v>
      </c>
      <c r="J23" s="36">
        <v>-110000</v>
      </c>
      <c r="K23" s="36"/>
      <c r="L23" s="36">
        <v>-195000</v>
      </c>
    </row>
    <row r="24" spans="1:12" ht="31.2" x14ac:dyDescent="0.25">
      <c r="A24" s="24" t="s">
        <v>22</v>
      </c>
      <c r="B24" s="25" t="s">
        <v>31</v>
      </c>
      <c r="C24" s="25" t="s">
        <v>35</v>
      </c>
      <c r="D24" s="25" t="s">
        <v>37</v>
      </c>
      <c r="E24" s="25" t="s">
        <v>13</v>
      </c>
      <c r="F24" s="25" t="s">
        <v>13</v>
      </c>
      <c r="G24" s="25" t="s">
        <v>13</v>
      </c>
      <c r="H24" s="25" t="s">
        <v>14</v>
      </c>
      <c r="I24" s="26" t="s">
        <v>31</v>
      </c>
      <c r="J24" s="35">
        <f>SUM(J25+J27)</f>
        <v>-115000</v>
      </c>
      <c r="K24" s="35">
        <f>SUM(K25+K27)</f>
        <v>0</v>
      </c>
      <c r="L24" s="35">
        <f>SUM(L25+L27)</f>
        <v>0</v>
      </c>
    </row>
    <row r="25" spans="1:12" ht="30" x14ac:dyDescent="0.25">
      <c r="A25" s="27" t="s">
        <v>23</v>
      </c>
      <c r="B25" s="28" t="s">
        <v>31</v>
      </c>
      <c r="C25" s="28" t="s">
        <v>35</v>
      </c>
      <c r="D25" s="28" t="s">
        <v>37</v>
      </c>
      <c r="E25" s="28" t="s">
        <v>13</v>
      </c>
      <c r="F25" s="28" t="s">
        <v>13</v>
      </c>
      <c r="G25" s="28" t="s">
        <v>13</v>
      </c>
      <c r="H25" s="28" t="s">
        <v>14</v>
      </c>
      <c r="I25" s="23" t="s">
        <v>15</v>
      </c>
      <c r="J25" s="36">
        <f>SUM(J26)</f>
        <v>0</v>
      </c>
      <c r="K25" s="36">
        <f>SUM(K26)</f>
        <v>0</v>
      </c>
      <c r="L25" s="36">
        <f>SUM(L26)</f>
        <v>0</v>
      </c>
    </row>
    <row r="26" spans="1:12" ht="60" x14ac:dyDescent="0.25">
      <c r="A26" s="27" t="s">
        <v>27</v>
      </c>
      <c r="B26" s="28" t="s">
        <v>46</v>
      </c>
      <c r="C26" s="28" t="s">
        <v>35</v>
      </c>
      <c r="D26" s="28" t="s">
        <v>37</v>
      </c>
      <c r="E26" s="28" t="s">
        <v>13</v>
      </c>
      <c r="F26" s="28" t="s">
        <v>13</v>
      </c>
      <c r="G26" s="28" t="s">
        <v>36</v>
      </c>
      <c r="H26" s="28" t="s">
        <v>14</v>
      </c>
      <c r="I26" s="23" t="s">
        <v>16</v>
      </c>
      <c r="J26" s="36"/>
      <c r="K26" s="29"/>
      <c r="L26" s="29"/>
    </row>
    <row r="27" spans="1:12" ht="45" x14ac:dyDescent="0.25">
      <c r="A27" s="27" t="s">
        <v>24</v>
      </c>
      <c r="B27" s="28" t="s">
        <v>31</v>
      </c>
      <c r="C27" s="28" t="s">
        <v>35</v>
      </c>
      <c r="D27" s="28" t="s">
        <v>37</v>
      </c>
      <c r="E27" s="28" t="s">
        <v>13</v>
      </c>
      <c r="F27" s="28" t="s">
        <v>13</v>
      </c>
      <c r="G27" s="28" t="s">
        <v>13</v>
      </c>
      <c r="H27" s="28" t="s">
        <v>14</v>
      </c>
      <c r="I27" s="23" t="s">
        <v>17</v>
      </c>
      <c r="J27" s="36">
        <f>SUM(J28)</f>
        <v>-115000</v>
      </c>
      <c r="K27" s="36">
        <f>SUM(K28)</f>
        <v>0</v>
      </c>
      <c r="L27" s="36">
        <f>SUM(L28)</f>
        <v>0</v>
      </c>
    </row>
    <row r="28" spans="1:12" ht="45" x14ac:dyDescent="0.25">
      <c r="A28" s="27" t="s">
        <v>26</v>
      </c>
      <c r="B28" s="28" t="s">
        <v>46</v>
      </c>
      <c r="C28" s="28" t="s">
        <v>35</v>
      </c>
      <c r="D28" s="28" t="s">
        <v>37</v>
      </c>
      <c r="E28" s="28" t="s">
        <v>13</v>
      </c>
      <c r="F28" s="28" t="s">
        <v>13</v>
      </c>
      <c r="G28" s="28" t="s">
        <v>36</v>
      </c>
      <c r="H28" s="28" t="s">
        <v>14</v>
      </c>
      <c r="I28" s="23" t="s">
        <v>18</v>
      </c>
      <c r="J28" s="36">
        <v>-115000</v>
      </c>
      <c r="K28" s="29"/>
      <c r="L28" s="29"/>
    </row>
    <row r="29" spans="1:12" ht="31.2" x14ac:dyDescent="0.25">
      <c r="A29" s="24" t="s">
        <v>4</v>
      </c>
      <c r="B29" s="25" t="s">
        <v>31</v>
      </c>
      <c r="C29" s="25" t="s">
        <v>35</v>
      </c>
      <c r="D29" s="25" t="s">
        <v>40</v>
      </c>
      <c r="E29" s="25" t="s">
        <v>13</v>
      </c>
      <c r="F29" s="25" t="s">
        <v>13</v>
      </c>
      <c r="G29" s="25" t="s">
        <v>13</v>
      </c>
      <c r="H29" s="25" t="s">
        <v>14</v>
      </c>
      <c r="I29" s="26" t="s">
        <v>31</v>
      </c>
      <c r="J29" s="35">
        <f>SUM(J31+J30)</f>
        <v>53921</v>
      </c>
      <c r="K29" s="35">
        <f>SUM(K31+K30)</f>
        <v>60478.799999999814</v>
      </c>
      <c r="L29" s="35">
        <f>SUM(L31+L30)</f>
        <v>83840.199999999721</v>
      </c>
    </row>
    <row r="30" spans="1:12" ht="30" x14ac:dyDescent="0.25">
      <c r="A30" s="27" t="s">
        <v>39</v>
      </c>
      <c r="B30" s="28" t="s">
        <v>31</v>
      </c>
      <c r="C30" s="28" t="s">
        <v>35</v>
      </c>
      <c r="D30" s="28" t="s">
        <v>40</v>
      </c>
      <c r="E30" s="28" t="s">
        <v>38</v>
      </c>
      <c r="F30" s="28" t="s">
        <v>35</v>
      </c>
      <c r="G30" s="28" t="s">
        <v>36</v>
      </c>
      <c r="H30" s="28" t="s">
        <v>14</v>
      </c>
      <c r="I30" s="23" t="s">
        <v>19</v>
      </c>
      <c r="J30" s="40">
        <f>-(2938732.4+354128.3+170000+J21+J25)</f>
        <v>-3720860.6999999997</v>
      </c>
      <c r="K30" s="36">
        <f>-(3003909.6+K21+K25)</f>
        <v>-3003909.6</v>
      </c>
      <c r="L30" s="36">
        <f>-(3053041.2+L21+L25)</f>
        <v>-3228041.2</v>
      </c>
    </row>
    <row r="31" spans="1:12" ht="30.6" x14ac:dyDescent="0.25">
      <c r="A31" s="27" t="s">
        <v>43</v>
      </c>
      <c r="B31" s="28" t="s">
        <v>31</v>
      </c>
      <c r="C31" s="28" t="s">
        <v>35</v>
      </c>
      <c r="D31" s="28" t="s">
        <v>40</v>
      </c>
      <c r="E31" s="28" t="s">
        <v>38</v>
      </c>
      <c r="F31" s="28" t="s">
        <v>35</v>
      </c>
      <c r="G31" s="28" t="s">
        <v>36</v>
      </c>
      <c r="H31" s="28" t="s">
        <v>14</v>
      </c>
      <c r="I31" s="23" t="s">
        <v>20</v>
      </c>
      <c r="J31" s="40">
        <f>(2991718.4+388063.3+170000-J23-J27)-J35</f>
        <v>3774781.6999999997</v>
      </c>
      <c r="K31" s="36">
        <f>(3064388.4-K23-K27)-K35</f>
        <v>3064388.4</v>
      </c>
      <c r="L31" s="36">
        <f>(3116881.4-L23-L27)-L35</f>
        <v>3311881.4</v>
      </c>
    </row>
    <row r="32" spans="1:12" ht="31.2" x14ac:dyDescent="0.25">
      <c r="A32" s="24" t="s">
        <v>5</v>
      </c>
      <c r="B32" s="25" t="s">
        <v>31</v>
      </c>
      <c r="C32" s="25" t="s">
        <v>35</v>
      </c>
      <c r="D32" s="25" t="s">
        <v>41</v>
      </c>
      <c r="E32" s="25" t="s">
        <v>13</v>
      </c>
      <c r="F32" s="25" t="s">
        <v>13</v>
      </c>
      <c r="G32" s="25" t="s">
        <v>13</v>
      </c>
      <c r="H32" s="25" t="s">
        <v>14</v>
      </c>
      <c r="I32" s="26" t="s">
        <v>31</v>
      </c>
      <c r="J32" s="35">
        <f>SUM(J33)</f>
        <v>0</v>
      </c>
      <c r="K32" s="35">
        <f t="shared" ref="K32:L34" si="0">SUM(K33)</f>
        <v>0</v>
      </c>
      <c r="L32" s="35">
        <f t="shared" si="0"/>
        <v>0</v>
      </c>
    </row>
    <row r="33" spans="1:12" ht="31.2" x14ac:dyDescent="0.25">
      <c r="A33" s="17" t="s">
        <v>30</v>
      </c>
      <c r="B33" s="30" t="s">
        <v>31</v>
      </c>
      <c r="C33" s="30" t="s">
        <v>35</v>
      </c>
      <c r="D33" s="30" t="s">
        <v>41</v>
      </c>
      <c r="E33" s="30" t="s">
        <v>36</v>
      </c>
      <c r="F33" s="30" t="s">
        <v>13</v>
      </c>
      <c r="G33" s="30" t="s">
        <v>13</v>
      </c>
      <c r="H33" s="30" t="s">
        <v>14</v>
      </c>
      <c r="I33" s="20" t="s">
        <v>31</v>
      </c>
      <c r="J33" s="34">
        <f>SUM(J34)</f>
        <v>0</v>
      </c>
      <c r="K33" s="34">
        <f t="shared" si="0"/>
        <v>0</v>
      </c>
      <c r="L33" s="34">
        <f t="shared" si="0"/>
        <v>0</v>
      </c>
    </row>
    <row r="34" spans="1:12" ht="129" customHeight="1" x14ac:dyDescent="0.25">
      <c r="A34" s="27" t="s">
        <v>34</v>
      </c>
      <c r="B34" s="28" t="s">
        <v>31</v>
      </c>
      <c r="C34" s="28" t="s">
        <v>35</v>
      </c>
      <c r="D34" s="28" t="s">
        <v>41</v>
      </c>
      <c r="E34" s="28" t="s">
        <v>36</v>
      </c>
      <c r="F34" s="28" t="s">
        <v>13</v>
      </c>
      <c r="G34" s="28" t="s">
        <v>13</v>
      </c>
      <c r="H34" s="28" t="s">
        <v>14</v>
      </c>
      <c r="I34" s="23" t="s">
        <v>17</v>
      </c>
      <c r="J34" s="36">
        <f>SUM(J35)</f>
        <v>0</v>
      </c>
      <c r="K34" s="36">
        <f t="shared" si="0"/>
        <v>0</v>
      </c>
      <c r="L34" s="36">
        <f t="shared" si="0"/>
        <v>0</v>
      </c>
    </row>
    <row r="35" spans="1:12" ht="127.2" customHeight="1" x14ac:dyDescent="0.25">
      <c r="A35" s="27" t="s">
        <v>34</v>
      </c>
      <c r="B35" s="28" t="s">
        <v>46</v>
      </c>
      <c r="C35" s="28" t="s">
        <v>35</v>
      </c>
      <c r="D35" s="28" t="s">
        <v>41</v>
      </c>
      <c r="E35" s="28" t="s">
        <v>36</v>
      </c>
      <c r="F35" s="28" t="s">
        <v>13</v>
      </c>
      <c r="G35" s="28" t="s">
        <v>36</v>
      </c>
      <c r="H35" s="28" t="s">
        <v>14</v>
      </c>
      <c r="I35" s="23" t="s">
        <v>18</v>
      </c>
      <c r="J35" s="36"/>
      <c r="K35" s="29"/>
      <c r="L35" s="29"/>
    </row>
    <row r="36" spans="1:12" ht="15.6" x14ac:dyDescent="0.25">
      <c r="A36" s="31"/>
      <c r="B36" s="32" t="s">
        <v>31</v>
      </c>
      <c r="C36" s="32" t="s">
        <v>13</v>
      </c>
      <c r="D36" s="32" t="s">
        <v>13</v>
      </c>
      <c r="E36" s="32" t="s">
        <v>13</v>
      </c>
      <c r="F36" s="32" t="s">
        <v>13</v>
      </c>
      <c r="G36" s="32" t="s">
        <v>13</v>
      </c>
      <c r="H36" s="32" t="s">
        <v>14</v>
      </c>
      <c r="I36" s="33" t="s">
        <v>31</v>
      </c>
      <c r="J36" s="37">
        <f>SUM(J24+J19+J29+J32)</f>
        <v>86921</v>
      </c>
      <c r="K36" s="37">
        <f>SUM(K24+K19+K29+K32)</f>
        <v>60478.799999999814</v>
      </c>
      <c r="L36" s="37">
        <f>SUM(L24+L19+L29+L32)</f>
        <v>63840.199999999721</v>
      </c>
    </row>
    <row r="37" spans="1:12" s="1" customFormat="1" ht="17.399999999999999" x14ac:dyDescent="0.25">
      <c r="A37" s="41" t="s">
        <v>44</v>
      </c>
      <c r="B37" s="41"/>
      <c r="C37" s="41"/>
      <c r="D37" s="41"/>
      <c r="E37" s="41"/>
      <c r="F37" s="41"/>
      <c r="G37" s="41"/>
      <c r="H37" s="41"/>
      <c r="I37" s="41"/>
      <c r="J37" s="41"/>
    </row>
    <row r="38" spans="1:12" s="1" customFormat="1" ht="17.399999999999999" x14ac:dyDescent="0.25">
      <c r="A38" s="16"/>
      <c r="B38" s="16"/>
      <c r="C38" s="16"/>
      <c r="D38" s="16"/>
      <c r="E38" s="16"/>
      <c r="F38" s="16"/>
      <c r="G38" s="16"/>
      <c r="H38" s="16"/>
      <c r="I38" s="16"/>
      <c r="J38" s="38"/>
    </row>
    <row r="39" spans="1:12" s="1" customFormat="1" ht="15" customHeight="1" x14ac:dyDescent="0.25">
      <c r="A39" s="14" t="s">
        <v>53</v>
      </c>
      <c r="B39" s="14"/>
      <c r="C39" s="14"/>
      <c r="D39" s="14"/>
      <c r="E39" s="14"/>
      <c r="F39" s="14"/>
      <c r="G39" s="14"/>
      <c r="I39" s="14"/>
      <c r="J39" s="14"/>
      <c r="K39" s="14" t="s">
        <v>51</v>
      </c>
    </row>
    <row r="40" spans="1:12" s="1" customFormat="1" x14ac:dyDescent="0.25">
      <c r="B40" s="2"/>
      <c r="C40" s="2"/>
      <c r="D40" s="2"/>
      <c r="E40" s="2"/>
      <c r="F40" s="2"/>
      <c r="G40" s="2"/>
      <c r="H40" s="2"/>
      <c r="J40" s="5"/>
    </row>
    <row r="41" spans="1:12" s="1" customFormat="1" x14ac:dyDescent="0.25">
      <c r="B41" s="2"/>
      <c r="C41" s="2"/>
      <c r="D41" s="2"/>
      <c r="E41" s="2"/>
      <c r="F41" s="2"/>
      <c r="G41" s="2"/>
      <c r="H41" s="2"/>
      <c r="J41" s="5"/>
    </row>
    <row r="42" spans="1:12" s="1" customFormat="1" x14ac:dyDescent="0.25">
      <c r="B42" s="2"/>
      <c r="C42" s="2"/>
      <c r="D42" s="2"/>
      <c r="E42" s="2"/>
      <c r="F42" s="2"/>
      <c r="G42" s="2"/>
      <c r="H42" s="2"/>
      <c r="J42" s="5"/>
    </row>
    <row r="43" spans="1:12" s="1" customFormat="1" x14ac:dyDescent="0.25">
      <c r="B43" s="2"/>
      <c r="C43" s="2"/>
      <c r="D43" s="2"/>
      <c r="E43" s="2"/>
      <c r="F43" s="2"/>
      <c r="G43" s="2"/>
      <c r="H43" s="2"/>
      <c r="J43" s="5"/>
    </row>
    <row r="44" spans="1:12" s="1" customFormat="1" x14ac:dyDescent="0.25">
      <c r="B44" s="2"/>
      <c r="C44" s="2"/>
      <c r="D44" s="2"/>
      <c r="E44" s="2"/>
      <c r="F44" s="2"/>
      <c r="G44" s="2"/>
      <c r="H44" s="2"/>
      <c r="J44" s="5"/>
    </row>
    <row r="45" spans="1:12" s="1" customFormat="1" x14ac:dyDescent="0.25">
      <c r="B45" s="2"/>
      <c r="C45" s="2"/>
      <c r="D45" s="2"/>
      <c r="E45" s="2"/>
      <c r="F45" s="2"/>
      <c r="G45" s="2"/>
      <c r="H45" s="2"/>
      <c r="J45" s="5"/>
    </row>
    <row r="46" spans="1:12" s="1" customFormat="1" x14ac:dyDescent="0.25">
      <c r="A46" s="6"/>
      <c r="B46" s="2"/>
      <c r="C46" s="2"/>
      <c r="D46" s="2"/>
      <c r="E46" s="2"/>
      <c r="F46" s="2"/>
      <c r="G46" s="2"/>
      <c r="H46" s="2"/>
      <c r="J46" s="5"/>
    </row>
    <row r="47" spans="1:12" s="1" customFormat="1" x14ac:dyDescent="0.25">
      <c r="B47" s="2"/>
      <c r="C47" s="2"/>
      <c r="D47" s="2"/>
      <c r="E47" s="2"/>
      <c r="F47" s="2"/>
      <c r="G47" s="2"/>
      <c r="H47" s="2"/>
      <c r="J47" s="5"/>
    </row>
    <row r="48" spans="1:12" s="1" customFormat="1" x14ac:dyDescent="0.25">
      <c r="B48" s="2"/>
      <c r="C48" s="2"/>
      <c r="D48" s="2"/>
      <c r="E48" s="2"/>
      <c r="F48" s="2"/>
      <c r="G48" s="2"/>
      <c r="H48" s="2"/>
      <c r="J48" s="5"/>
    </row>
    <row r="49" spans="2:10" s="1" customFormat="1" x14ac:dyDescent="0.25">
      <c r="B49" s="2"/>
      <c r="C49" s="2"/>
      <c r="D49" s="2"/>
      <c r="E49" s="2"/>
      <c r="F49" s="2"/>
      <c r="G49" s="2"/>
      <c r="H49" s="2"/>
      <c r="J49" s="5"/>
    </row>
    <row r="50" spans="2:10" s="1" customFormat="1" x14ac:dyDescent="0.25">
      <c r="B50" s="2"/>
      <c r="C50" s="2"/>
      <c r="D50" s="2"/>
      <c r="E50" s="2"/>
      <c r="F50" s="2"/>
      <c r="G50" s="2"/>
      <c r="H50" s="2"/>
      <c r="J50" s="5"/>
    </row>
    <row r="51" spans="2:10" s="1" customFormat="1" x14ac:dyDescent="0.25">
      <c r="B51" s="2"/>
      <c r="C51" s="2"/>
      <c r="D51" s="2"/>
      <c r="E51" s="2"/>
      <c r="F51" s="2"/>
      <c r="G51" s="2"/>
      <c r="H51" s="2"/>
      <c r="J51" s="5"/>
    </row>
    <row r="52" spans="2:10" s="1" customFormat="1" x14ac:dyDescent="0.25">
      <c r="B52" s="2"/>
      <c r="C52" s="2"/>
      <c r="D52" s="2"/>
      <c r="E52" s="2"/>
      <c r="F52" s="2"/>
      <c r="G52" s="2"/>
      <c r="H52" s="2"/>
      <c r="J52" s="5"/>
    </row>
    <row r="53" spans="2:10" s="1" customFormat="1" x14ac:dyDescent="0.25">
      <c r="B53" s="2"/>
      <c r="C53" s="2"/>
      <c r="D53" s="2"/>
      <c r="E53" s="2"/>
      <c r="F53" s="2"/>
      <c r="G53" s="2"/>
      <c r="H53" s="2"/>
      <c r="J53" s="5"/>
    </row>
    <row r="54" spans="2:10" s="1" customFormat="1" x14ac:dyDescent="0.25">
      <c r="B54" s="2"/>
      <c r="C54" s="2"/>
      <c r="D54" s="2"/>
      <c r="E54" s="2"/>
      <c r="F54" s="2"/>
      <c r="G54" s="2"/>
      <c r="H54" s="2"/>
      <c r="J54" s="5"/>
    </row>
    <row r="55" spans="2:10" s="1" customFormat="1" x14ac:dyDescent="0.25">
      <c r="B55" s="2"/>
      <c r="C55" s="2"/>
      <c r="D55" s="2"/>
      <c r="E55" s="2"/>
      <c r="F55" s="2"/>
      <c r="G55" s="2"/>
      <c r="H55" s="2"/>
      <c r="J55" s="5"/>
    </row>
    <row r="56" spans="2:10" s="1" customFormat="1" x14ac:dyDescent="0.25">
      <c r="B56" s="2"/>
      <c r="C56" s="2"/>
      <c r="D56" s="2"/>
      <c r="E56" s="2"/>
      <c r="F56" s="2"/>
      <c r="G56" s="2"/>
      <c r="H56" s="2"/>
      <c r="J56" s="5"/>
    </row>
    <row r="57" spans="2:10" s="1" customFormat="1" x14ac:dyDescent="0.25">
      <c r="B57" s="2"/>
      <c r="C57" s="2"/>
      <c r="D57" s="2"/>
      <c r="E57" s="2"/>
      <c r="F57" s="2"/>
      <c r="G57" s="2"/>
      <c r="H57" s="2"/>
      <c r="J57" s="5"/>
    </row>
    <row r="58" spans="2:10" s="1" customFormat="1" x14ac:dyDescent="0.25">
      <c r="B58" s="2"/>
      <c r="C58" s="2"/>
      <c r="D58" s="2"/>
      <c r="E58" s="2"/>
      <c r="F58" s="2"/>
      <c r="G58" s="2"/>
      <c r="H58" s="2"/>
      <c r="J58" s="5"/>
    </row>
    <row r="59" spans="2:10" s="1" customFormat="1" x14ac:dyDescent="0.25">
      <c r="B59" s="2"/>
      <c r="C59" s="2"/>
      <c r="D59" s="2"/>
      <c r="E59" s="2"/>
      <c r="F59" s="2"/>
      <c r="G59" s="2"/>
      <c r="H59" s="2"/>
      <c r="J59" s="5"/>
    </row>
    <row r="60" spans="2:10" s="1" customFormat="1" x14ac:dyDescent="0.25">
      <c r="B60" s="2"/>
      <c r="C60" s="2"/>
      <c r="D60" s="2"/>
      <c r="E60" s="2"/>
      <c r="F60" s="2"/>
      <c r="G60" s="2"/>
      <c r="H60" s="2"/>
      <c r="J60" s="5"/>
    </row>
    <row r="61" spans="2:10" s="1" customFormat="1" x14ac:dyDescent="0.25">
      <c r="B61" s="2"/>
      <c r="C61" s="2"/>
      <c r="D61" s="2"/>
      <c r="E61" s="2"/>
      <c r="F61" s="2"/>
      <c r="G61" s="2"/>
      <c r="H61" s="2"/>
      <c r="J61" s="5"/>
    </row>
    <row r="62" spans="2:10" s="1" customFormat="1" x14ac:dyDescent="0.25">
      <c r="B62" s="2"/>
      <c r="C62" s="2"/>
      <c r="D62" s="2"/>
      <c r="E62" s="2"/>
      <c r="F62" s="2"/>
      <c r="G62" s="2"/>
      <c r="H62" s="2"/>
      <c r="J62" s="5"/>
    </row>
    <row r="63" spans="2:10" s="1" customFormat="1" x14ac:dyDescent="0.25">
      <c r="B63" s="2"/>
      <c r="C63" s="2"/>
      <c r="D63" s="2"/>
      <c r="E63" s="2"/>
      <c r="F63" s="2"/>
      <c r="G63" s="2"/>
      <c r="H63" s="2"/>
      <c r="J63" s="5"/>
    </row>
    <row r="64" spans="2:10" s="1" customFormat="1" x14ac:dyDescent="0.25">
      <c r="B64" s="2"/>
      <c r="C64" s="2"/>
      <c r="D64" s="2"/>
      <c r="E64" s="2"/>
      <c r="F64" s="2"/>
      <c r="G64" s="2"/>
      <c r="H64" s="2"/>
      <c r="J64" s="5"/>
    </row>
    <row r="65" spans="2:10" s="1" customFormat="1" x14ac:dyDescent="0.25">
      <c r="B65" s="2"/>
      <c r="C65" s="2"/>
      <c r="D65" s="2"/>
      <c r="E65" s="2"/>
      <c r="F65" s="2"/>
      <c r="G65" s="2"/>
      <c r="H65" s="2"/>
      <c r="J65" s="5"/>
    </row>
    <row r="66" spans="2:10" s="1" customFormat="1" x14ac:dyDescent="0.25">
      <c r="B66" s="2"/>
      <c r="C66" s="2"/>
      <c r="D66" s="2"/>
      <c r="E66" s="2"/>
      <c r="F66" s="2"/>
      <c r="G66" s="2"/>
      <c r="H66" s="2"/>
      <c r="J66" s="5"/>
    </row>
    <row r="67" spans="2:10" s="1" customFormat="1" x14ac:dyDescent="0.25">
      <c r="B67" s="2"/>
      <c r="C67" s="2"/>
      <c r="D67" s="2"/>
      <c r="E67" s="2"/>
      <c r="F67" s="2"/>
      <c r="G67" s="2"/>
      <c r="H67" s="2"/>
      <c r="J67" s="5"/>
    </row>
    <row r="68" spans="2:10" s="1" customFormat="1" x14ac:dyDescent="0.25">
      <c r="B68" s="2"/>
      <c r="C68" s="2"/>
      <c r="D68" s="2"/>
      <c r="E68" s="2"/>
      <c r="F68" s="2"/>
      <c r="G68" s="2"/>
      <c r="H68" s="2"/>
      <c r="J68" s="5"/>
    </row>
  </sheetData>
  <mergeCells count="6">
    <mergeCell ref="A37:J37"/>
    <mergeCell ref="A12:L12"/>
    <mergeCell ref="J14:J15"/>
    <mergeCell ref="K14:L14"/>
    <mergeCell ref="A14:A15"/>
    <mergeCell ref="C14:I14"/>
  </mergeCells>
  <phoneticPr fontId="0" type="noConversion"/>
  <pageMargins left="0.78740157480314965" right="0.19685039370078741" top="0.78740157480314965" bottom="0.78740157480314965" header="0.15748031496062992" footer="0.19685039370078741"/>
  <pageSetup paperSize="9" orientation="landscape" blackAndWhite="1" r:id="rId1"/>
  <headerFooter alignWithMargins="0">
    <oddFooter>&amp;C&amp;"Times New Roman,обычный"&amp;8&amp;P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13</vt:lpstr>
      <vt:lpstr>'приложение 13'!Заголовки_для_печати</vt:lpstr>
    </vt:vector>
  </TitlesOfParts>
  <Company>kfnp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Krikunova TM</dc:creator>
  <cp:lastModifiedBy>Асницкая Т.В.</cp:lastModifiedBy>
  <cp:lastPrinted>2017-07-04T10:06:04Z</cp:lastPrinted>
  <dcterms:created xsi:type="dcterms:W3CDTF">1999-03-18T06:53:45Z</dcterms:created>
  <dcterms:modified xsi:type="dcterms:W3CDTF">2017-07-06T14:04:01Z</dcterms:modified>
</cp:coreProperties>
</file>