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4-2019\Заседание 47 от 21.12.2017 г\426-47. Изменение бюджета 2017 г\"/>
    </mc:Choice>
  </mc:AlternateContent>
  <bookViews>
    <workbookView xWindow="0" yWindow="0" windowWidth="15336" windowHeight="8100"/>
  </bookViews>
  <sheets>
    <sheet name="Показать год" sheetId="1" r:id="rId1"/>
  </sheets>
  <definedNames>
    <definedName name="_xlnm.Print_Titles" localSheetId="0">'Показать год'!$15:$17</definedName>
  </definedNames>
  <calcPr calcId="152511"/>
</workbook>
</file>

<file path=xl/calcChain.xml><?xml version="1.0" encoding="utf-8"?>
<calcChain xmlns="http://schemas.openxmlformats.org/spreadsheetml/2006/main">
  <c r="D50" i="1" l="1"/>
  <c r="D49" i="1" s="1"/>
  <c r="D43" i="1" l="1"/>
  <c r="E50" i="1"/>
  <c r="E49" i="1" s="1"/>
  <c r="F50" i="1"/>
  <c r="F49" i="1" s="1"/>
  <c r="D20" i="1"/>
  <c r="E24" i="1"/>
  <c r="E30" i="1" l="1"/>
  <c r="F30" i="1"/>
  <c r="E26" i="1"/>
  <c r="F26" i="1"/>
  <c r="E20" i="1"/>
  <c r="F20" i="1"/>
  <c r="F24" i="1"/>
  <c r="D24" i="1"/>
  <c r="E43" i="1"/>
  <c r="F43" i="1"/>
  <c r="D30" i="1"/>
  <c r="E36" i="1"/>
  <c r="F36" i="1"/>
  <c r="D36" i="1"/>
  <c r="D26" i="1"/>
  <c r="D33" i="1"/>
  <c r="E33" i="1"/>
  <c r="F33" i="1"/>
  <c r="F19" i="1" l="1"/>
  <c r="E19" i="1"/>
  <c r="D19" i="1"/>
  <c r="D57" i="1" s="1"/>
  <c r="E18" i="1" l="1"/>
  <c r="E57" i="1"/>
  <c r="F18" i="1"/>
  <c r="F57" i="1"/>
  <c r="D18" i="1"/>
</calcChain>
</file>

<file path=xl/sharedStrings.xml><?xml version="1.0" encoding="utf-8"?>
<sst xmlns="http://schemas.openxmlformats.org/spreadsheetml/2006/main" count="103" uniqueCount="101">
  <si>
    <t>Код</t>
  </si>
  <si>
    <t>Наименование</t>
  </si>
  <si>
    <t>1</t>
  </si>
  <si>
    <t>2</t>
  </si>
  <si>
    <t>3</t>
  </si>
  <si>
    <t>10000000000000000</t>
  </si>
  <si>
    <t>10100000000000000</t>
  </si>
  <si>
    <t>10500000000000000</t>
  </si>
  <si>
    <t xml:space="preserve">НАЛОГИ НА СОВОКУПНЫЙ ДОХОД                                                                                                                                                                              </t>
  </si>
  <si>
    <t>10502000020000110</t>
  </si>
  <si>
    <t>10601000000000110</t>
  </si>
  <si>
    <t xml:space="preserve">Налог на имущество физических лиц                                                                                                                                                                       </t>
  </si>
  <si>
    <t>10606000000000110</t>
  </si>
  <si>
    <t xml:space="preserve">Земельный налог                                                                                                                                                                                         </t>
  </si>
  <si>
    <t>10800000000000000</t>
  </si>
  <si>
    <t>10803010010000110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</si>
  <si>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                                                     </t>
  </si>
  <si>
    <t>10807150010000110</t>
  </si>
  <si>
    <t xml:space="preserve">Государственная пошлина за выдачу разрешения на установку рекламной конструкции                                                                                                                         </t>
  </si>
  <si>
    <t>11100000000000000</t>
  </si>
  <si>
    <t>11107000000000120</t>
  </si>
  <si>
    <t xml:space="preserve">Платежи от государственных и муниципальных унитарных предприятий                                                                                                                                        </t>
  </si>
  <si>
    <t>11109000000000120</t>
  </si>
  <si>
    <t>11200000000000000</t>
  </si>
  <si>
    <t>11400000000000000</t>
  </si>
  <si>
    <t>11402000000000000</t>
  </si>
  <si>
    <t>11406000000000430</t>
  </si>
  <si>
    <t>11600000000000000</t>
  </si>
  <si>
    <t>11700000000000000</t>
  </si>
  <si>
    <t>20000000000000000</t>
  </si>
  <si>
    <t xml:space="preserve">БЕЗВОЗМЕЗДНЫЕ ПОСТУПЛЕНИЯ                                                                                                                                                                               </t>
  </si>
  <si>
    <t xml:space="preserve">Дотации бюджетам субъектов Российской Федерации и муниципальных образований                                                                                                                             </t>
  </si>
  <si>
    <t xml:space="preserve">Субвенции бюджетам субъектов Российской Федерации и муниципальных образований                                                                                                                           </t>
  </si>
  <si>
    <t>Итого</t>
  </si>
  <si>
    <t>(в  тыс.руб.)</t>
  </si>
  <si>
    <t>НАЛОГИ НА ПРИБЫЛЬ, ДОХОДЫ</t>
  </si>
  <si>
    <t>Налог на доходы физических лиц</t>
  </si>
  <si>
    <t>10600000000000000</t>
  </si>
  <si>
    <t>10501000000000110</t>
  </si>
  <si>
    <t>11105010000000120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</si>
  <si>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</si>
  <si>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</si>
  <si>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СОБСТВЕННЫЕ ДОХОДЫ без учета межбюджетных трансфертов и отчислений по дополнительному нормативу отчислений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</si>
  <si>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</si>
  <si>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</si>
  <si>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10302000010000110</t>
  </si>
  <si>
    <t>4</t>
  </si>
  <si>
    <t>5</t>
  </si>
  <si>
    <t xml:space="preserve">Доходы, получаемые  в  виде  арендной  платы 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</si>
  <si>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</si>
  <si>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предприятий)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</si>
  <si>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                                </t>
  </si>
  <si>
    <t xml:space="preserve">городского округа Орехово-Зуево </t>
  </si>
  <si>
    <t>"О бюджете городского округа Орехово-Зуево</t>
  </si>
  <si>
    <t xml:space="preserve"> Сумма на плановый период</t>
  </si>
  <si>
    <t>к Решению Совета депутатов</t>
  </si>
  <si>
    <t>10504010020000110</t>
  </si>
  <si>
    <t xml:space="preserve">БЕЗВОЗМЕЗДНЫЕ ПОСТУПЛЕНИЯ ОТ ДРУГИХ БЮДЖЕТОВ БЮДЖЕТНОЙ СИСТЕМЫ РОССИЙСКОЙ ФЕДЕРАЦИИ                                                                                                                             </t>
  </si>
  <si>
    <t>20200000000000000</t>
  </si>
  <si>
    <t>"Приложение № 1</t>
  </si>
  <si>
    <t xml:space="preserve">Субсидии бюджетам субъектов Российской Федерации и муниципальных образований                                                                                                                           </t>
  </si>
  <si>
    <t>Г.О. Панин</t>
  </si>
  <si>
    <t xml:space="preserve">Глава городского округа Орехово-Зуево                                                                           </t>
  </si>
  <si>
    <t>11105070000000120</t>
  </si>
  <si>
    <t xml:space="preserve"> Сумма на 2017 год</t>
  </si>
  <si>
    <t xml:space="preserve">Объем поступлений доходов в бюджет городского  округа Орехово-Зуево в 2017 году и на плановый период 2018 и 2019 годов по основным источникам </t>
  </si>
  <si>
    <t>на 2017 год и на плановый период 2018 и 2019 годов."</t>
  </si>
  <si>
    <t>2018 год</t>
  </si>
  <si>
    <t xml:space="preserve"> 2019 год</t>
  </si>
  <si>
    <t xml:space="preserve">Налог, взимаемый в связи с применением патентной системы налогообложения, зачисляемый в бюджеты городских округов </t>
  </si>
  <si>
    <t>Налог, взимаемый в связи с применением упрощенной системы налогообложения</t>
  </si>
  <si>
    <t xml:space="preserve">10300000000000000 </t>
  </si>
  <si>
    <t>ДОХОДЫ НАЛОГОВЫЕ И НЕНАЛОГОВЫЕ</t>
  </si>
  <si>
    <t>городского округа Орехово-Зуево</t>
  </si>
  <si>
    <t>Приложение № 1</t>
  </si>
  <si>
    <t>Иные межбюджетные трансферты</t>
  </si>
  <si>
    <t>20210000000000151</t>
  </si>
  <si>
    <t>20220000000000151</t>
  </si>
  <si>
    <t>20230000000000151</t>
  </si>
  <si>
    <t>20240000000000151</t>
  </si>
  <si>
    <t>Продажа квартир</t>
  </si>
  <si>
    <t>11401000000000000</t>
  </si>
  <si>
    <t>10102000010000110</t>
  </si>
  <si>
    <t xml:space="preserve">                       замещение дотации на выравнивание бюджетной обеспеченности</t>
  </si>
  <si>
    <t xml:space="preserve">                    из них: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</si>
  <si>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10102040010000110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</si>
  <si>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</si>
  <si>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</si>
  <si>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</si>
  <si>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21800000000000000</t>
  </si>
  <si>
    <t>21900000000000000</t>
  </si>
  <si>
    <t xml:space="preserve">ПЛАТЕЖИ ПРИ ПОЛЬЗОВАНИИ ПРИРОДНЫМИ РЕСУРСАМИ                                                                                                                                                          </t>
  </si>
  <si>
    <r>
      <t xml:space="preserve">Единый налог на вмененный доход для отдельных видов деятельности        </t>
    </r>
    <r>
      <rPr>
        <sz val="11"/>
        <color rgb="FFFF0000"/>
        <rFont val="Arial"/>
        <family val="2"/>
        <charset val="204"/>
      </rPr>
      <t xml:space="preserve"> </t>
    </r>
    <r>
      <rPr>
        <sz val="11"/>
        <rFont val="Arial"/>
        <family val="2"/>
        <charset val="204"/>
      </rPr>
      <t xml:space="preserve">                                                                                                                              </t>
    </r>
  </si>
  <si>
    <r>
      <t xml:space="preserve">НАЛОГИ НА ИМУЩЕСТВО                                                                                     </t>
    </r>
    <r>
      <rPr>
        <b/>
        <sz val="11"/>
        <color rgb="FFFF0000"/>
        <rFont val="Arial"/>
        <family val="2"/>
        <charset val="204"/>
      </rPr>
      <t xml:space="preserve">   </t>
    </r>
    <r>
      <rPr>
        <b/>
        <sz val="11"/>
        <rFont val="Arial"/>
        <family val="2"/>
        <charset val="204"/>
      </rPr>
      <t xml:space="preserve">                                                                                        </t>
    </r>
  </si>
  <si>
    <r>
      <t xml:space="preserve">ГОСУДАРСТВЕННАЯ ПОШЛИНА                                         </t>
    </r>
    <r>
      <rPr>
        <b/>
        <sz val="11"/>
        <color rgb="FFFF0000"/>
        <rFont val="Arial"/>
        <family val="2"/>
        <charset val="204"/>
      </rPr>
      <t xml:space="preserve">       </t>
    </r>
    <r>
      <rPr>
        <b/>
        <sz val="11"/>
        <rFont val="Arial"/>
        <family val="2"/>
        <charset val="204"/>
      </rPr>
      <t xml:space="preserve">                                                                                                                              </t>
    </r>
  </si>
  <si>
    <r>
      <t xml:space="preserve">ДОХОДЫ ОТ ИСПОЛЬЗОВАНИЯ ИМУЩЕСТВА, НАХОДЯЩЕГОСЯ В ГОСУДАРСТВЕННОЙ И МУНИЦИПАЛЬНОЙ СОБСТВЕННОСТИ                                                          </t>
    </r>
    <r>
      <rPr>
        <b/>
        <sz val="11"/>
        <color rgb="FFFF0000"/>
        <rFont val="Arial"/>
        <family val="2"/>
        <charset val="204"/>
      </rPr>
      <t xml:space="preserve">    </t>
    </r>
    <r>
      <rPr>
        <b/>
        <sz val="11"/>
        <rFont val="Arial"/>
        <family val="2"/>
        <charset val="204"/>
      </rPr>
      <t xml:space="preserve">                                          </t>
    </r>
  </si>
  <si>
    <r>
      <t xml:space="preserve">ДОХОДЫ ОТ ПРОДАЖИ МАТЕРИАЛЬНЫХ И НЕМАТЕРИАЛЬНЫХ АКТИВОВ       </t>
    </r>
    <r>
      <rPr>
        <b/>
        <sz val="11"/>
        <color rgb="FFFF0000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 xml:space="preserve">                                                                                                                                    </t>
    </r>
  </si>
  <si>
    <r>
      <t xml:space="preserve">ШТРАФЫ, САНКЦИИ, ВОЗМЕЩЕНИЕ УЩЕРБА                                                      </t>
    </r>
    <r>
      <rPr>
        <b/>
        <sz val="11"/>
        <color rgb="FFFF0000"/>
        <rFont val="Arial"/>
        <family val="2"/>
        <charset val="204"/>
      </rPr>
      <t xml:space="preserve">   </t>
    </r>
    <r>
      <rPr>
        <b/>
        <sz val="11"/>
        <rFont val="Arial"/>
        <family val="2"/>
        <charset val="204"/>
      </rPr>
      <t xml:space="preserve">                                                                                                           </t>
    </r>
  </si>
  <si>
    <r>
      <t xml:space="preserve">ПРОЧИЕ НЕНАЛОГОВЫЕ ДОХОДЫ                                                                </t>
    </r>
    <r>
      <rPr>
        <b/>
        <sz val="11"/>
        <color rgb="FFFF0000"/>
        <rFont val="Arial"/>
        <family val="2"/>
        <charset val="204"/>
      </rPr>
      <t xml:space="preserve">      </t>
    </r>
    <r>
      <rPr>
        <b/>
        <sz val="11"/>
        <color indexed="8"/>
        <rFont val="Arial"/>
        <family val="2"/>
        <charset val="204"/>
      </rPr>
      <t xml:space="preserve">                                                                                                       </t>
    </r>
  </si>
  <si>
    <t>от   22.12.2016   №   324/33</t>
  </si>
  <si>
    <t>от  21.12.2017  №  426/47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</si>
</sst>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Arial"/>
      <family val="2"/>
      <charset val="204"/>
    </font>
    <font>
      <sz val="8"/>
      <name val="Arial"/>
      <family val="2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i/>
      <sz val="11"/>
      <color indexed="8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b/>
      <i/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color rgb="FFFF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47"/>
        <bgColor indexed="9"/>
      </patternFill>
    </fill>
    <fill>
      <patternFill patternType="solid">
        <fgColor rgb="FFFFC000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indexed="9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 applyProtection="0"/>
    <xf numFmtId="0" fontId="4" fillId="0" borderId="0" applyProtection="0"/>
  </cellStyleXfs>
  <cellXfs count="66">
    <xf numFmtId="0" fontId="0" fillId="0" borderId="0" xfId="0"/>
    <xf numFmtId="0" fontId="2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49" fontId="8" fillId="0" borderId="0" xfId="1" applyNumberFormat="1" applyFont="1"/>
    <xf numFmtId="0" fontId="8" fillId="0" borderId="0" xfId="1" applyNumberFormat="1" applyFont="1" applyBorder="1" applyAlignment="1"/>
    <xf numFmtId="49" fontId="10" fillId="2" borderId="5" xfId="0" applyNumberFormat="1" applyFont="1" applyFill="1" applyBorder="1" applyAlignment="1" applyProtection="1">
      <alignment horizontal="center" vertical="center" wrapText="1"/>
      <protection locked="0" hidden="1"/>
    </xf>
    <xf numFmtId="49" fontId="7" fillId="2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7" fillId="2" borderId="6" xfId="0" applyNumberFormat="1" applyFont="1" applyFill="1" applyBorder="1" applyAlignment="1" applyProtection="1">
      <alignment horizontal="center" vertical="center" wrapText="1"/>
      <protection locked="0" hidden="1"/>
    </xf>
    <xf numFmtId="49" fontId="7" fillId="2" borderId="5" xfId="0" applyNumberFormat="1" applyFont="1" applyFill="1" applyBorder="1" applyAlignment="1" applyProtection="1">
      <alignment horizontal="center" vertical="center" wrapText="1"/>
      <protection locked="0" hidden="1"/>
    </xf>
    <xf numFmtId="164" fontId="11" fillId="0" borderId="4" xfId="0" applyNumberFormat="1" applyFont="1" applyFill="1" applyBorder="1" applyAlignment="1" applyProtection="1">
      <alignment horizontal="right" vertical="center" wrapText="1"/>
      <protection locked="0" hidden="1"/>
    </xf>
    <xf numFmtId="164" fontId="11" fillId="0" borderId="3" xfId="0" applyNumberFormat="1" applyFont="1" applyFill="1" applyBorder="1" applyAlignment="1" applyProtection="1">
      <alignment horizontal="right" vertical="center" wrapText="1"/>
      <protection locked="0" hidden="1"/>
    </xf>
    <xf numFmtId="0" fontId="12" fillId="3" borderId="3" xfId="0" applyNumberFormat="1" applyFont="1" applyFill="1" applyBorder="1" applyAlignment="1" applyProtection="1">
      <alignment horizontal="left" vertical="center" wrapText="1"/>
      <protection locked="0" hidden="1"/>
    </xf>
    <xf numFmtId="164" fontId="13" fillId="3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9" fillId="2" borderId="1" xfId="0" applyNumberFormat="1" applyFont="1" applyFill="1" applyBorder="1" applyAlignment="1" applyProtection="1">
      <alignment horizontal="left" vertical="top" wrapText="1"/>
      <protection locked="0" hidden="1"/>
    </xf>
    <xf numFmtId="49" fontId="9" fillId="2" borderId="1" xfId="0" applyNumberFormat="1" applyFont="1" applyFill="1" applyBorder="1" applyAlignment="1" applyProtection="1">
      <alignment horizontal="center" vertical="top" wrapText="1"/>
      <protection locked="0" hidden="1"/>
    </xf>
    <xf numFmtId="164" fontId="9" fillId="2" borderId="1" xfId="0" applyNumberFormat="1" applyFont="1" applyFill="1" applyBorder="1" applyAlignment="1" applyProtection="1">
      <alignment horizontal="right" vertical="top" wrapText="1"/>
      <protection locked="0" hidden="1"/>
    </xf>
    <xf numFmtId="49" fontId="8" fillId="5" borderId="1" xfId="0" applyNumberFormat="1" applyFont="1" applyFill="1" applyBorder="1" applyAlignment="1" applyProtection="1">
      <alignment horizontal="left" vertical="top" wrapText="1"/>
      <protection locked="0" hidden="1"/>
    </xf>
    <xf numFmtId="49" fontId="8" fillId="5" borderId="6" xfId="0" applyNumberFormat="1" applyFont="1" applyFill="1" applyBorder="1" applyAlignment="1" applyProtection="1">
      <alignment horizontal="center" vertical="top" wrapText="1"/>
      <protection locked="0" hidden="1"/>
    </xf>
    <xf numFmtId="164" fontId="8" fillId="2" borderId="1" xfId="0" applyNumberFormat="1" applyFont="1" applyFill="1" applyBorder="1" applyAlignment="1" applyProtection="1">
      <alignment horizontal="right" vertical="top" wrapText="1"/>
      <protection locked="0" hidden="1"/>
    </xf>
    <xf numFmtId="49" fontId="14" fillId="5" borderId="2" xfId="0" applyNumberFormat="1" applyFont="1" applyFill="1" applyBorder="1" applyAlignment="1" applyProtection="1">
      <alignment horizontal="left" vertical="top" wrapText="1"/>
      <protection locked="0" hidden="1"/>
    </xf>
    <xf numFmtId="164" fontId="8" fillId="2" borderId="6" xfId="0" applyNumberFormat="1" applyFont="1" applyFill="1" applyBorder="1" applyAlignment="1" applyProtection="1">
      <alignment horizontal="right" vertical="top" wrapText="1"/>
      <protection locked="0" hidden="1"/>
    </xf>
    <xf numFmtId="164" fontId="8" fillId="2" borderId="7" xfId="0" applyNumberFormat="1" applyFont="1" applyFill="1" applyBorder="1" applyAlignment="1" applyProtection="1">
      <alignment horizontal="right" vertical="top" wrapText="1"/>
      <protection locked="0" hidden="1"/>
    </xf>
    <xf numFmtId="0" fontId="14" fillId="9" borderId="5" xfId="0" applyNumberFormat="1" applyFont="1" applyFill="1" applyBorder="1" applyAlignment="1" applyProtection="1">
      <alignment horizontal="left" vertical="top" wrapText="1"/>
      <protection locked="0" hidden="1"/>
    </xf>
    <xf numFmtId="49" fontId="8" fillId="5" borderId="4" xfId="0" applyNumberFormat="1" applyFont="1" applyFill="1" applyBorder="1" applyAlignment="1" applyProtection="1">
      <alignment horizontal="center" vertical="top" wrapText="1"/>
      <protection locked="0" hidden="1"/>
    </xf>
    <xf numFmtId="49" fontId="9" fillId="2" borderId="3" xfId="0" applyNumberFormat="1" applyFont="1" applyFill="1" applyBorder="1" applyAlignment="1" applyProtection="1">
      <alignment horizontal="left" vertical="top" wrapText="1"/>
      <protection locked="0" hidden="1"/>
    </xf>
    <xf numFmtId="49" fontId="8" fillId="2" borderId="1" xfId="0" applyNumberFormat="1" applyFont="1" applyFill="1" applyBorder="1" applyAlignment="1" applyProtection="1">
      <alignment horizontal="left" vertical="top" wrapText="1"/>
      <protection locked="0" hidden="1"/>
    </xf>
    <xf numFmtId="49" fontId="8" fillId="2" borderId="1" xfId="0" applyNumberFormat="1" applyFont="1" applyFill="1" applyBorder="1" applyAlignment="1" applyProtection="1">
      <alignment horizontal="center" vertical="top" wrapText="1"/>
      <protection locked="0" hidden="1"/>
    </xf>
    <xf numFmtId="49" fontId="8" fillId="0" borderId="1" xfId="0" applyNumberFormat="1" applyFont="1" applyFill="1" applyBorder="1" applyAlignment="1" applyProtection="1">
      <alignment horizontal="left" vertical="top" wrapText="1"/>
      <protection locked="0" hidden="1"/>
    </xf>
    <xf numFmtId="49" fontId="8" fillId="0" borderId="1" xfId="0" applyNumberFormat="1" applyFont="1" applyFill="1" applyBorder="1" applyAlignment="1" applyProtection="1">
      <alignment horizontal="center" vertical="top" wrapText="1"/>
      <protection locked="0" hidden="1"/>
    </xf>
    <xf numFmtId="164" fontId="8" fillId="0" borderId="1" xfId="0" applyNumberFormat="1" applyFont="1" applyFill="1" applyBorder="1" applyAlignment="1" applyProtection="1">
      <alignment horizontal="right" vertical="top" wrapText="1"/>
      <protection locked="0" hidden="1"/>
    </xf>
    <xf numFmtId="0" fontId="8" fillId="0" borderId="1" xfId="0" applyNumberFormat="1" applyFont="1" applyFill="1" applyBorder="1" applyAlignment="1" applyProtection="1">
      <alignment horizontal="left" vertical="top" wrapText="1"/>
      <protection locked="0" hidden="1"/>
    </xf>
    <xf numFmtId="0" fontId="8" fillId="9" borderId="1" xfId="0" applyNumberFormat="1" applyFont="1" applyFill="1" applyBorder="1" applyAlignment="1" applyProtection="1">
      <alignment horizontal="left" vertical="top" wrapText="1"/>
      <protection locked="0" hidden="1"/>
    </xf>
    <xf numFmtId="49" fontId="10" fillId="2" borderId="1" xfId="0" applyNumberFormat="1" applyFont="1" applyFill="1" applyBorder="1" applyAlignment="1" applyProtection="1">
      <alignment horizontal="left" vertical="top" wrapText="1"/>
      <protection locked="0" hidden="1"/>
    </xf>
    <xf numFmtId="49" fontId="10" fillId="2" borderId="1" xfId="0" applyNumberFormat="1" applyFont="1" applyFill="1" applyBorder="1" applyAlignment="1" applyProtection="1">
      <alignment horizontal="center" vertical="top" wrapText="1"/>
      <protection locked="0" hidden="1"/>
    </xf>
    <xf numFmtId="164" fontId="9" fillId="5" borderId="1" xfId="0" applyNumberFormat="1" applyFont="1" applyFill="1" applyBorder="1" applyAlignment="1" applyProtection="1">
      <alignment horizontal="right" vertical="top" wrapText="1"/>
      <protection locked="0" hidden="1"/>
    </xf>
    <xf numFmtId="0" fontId="12" fillId="3" borderId="1" xfId="0" applyNumberFormat="1" applyFont="1" applyFill="1" applyBorder="1" applyAlignment="1" applyProtection="1">
      <alignment horizontal="left" vertical="center" wrapText="1"/>
      <protection locked="0" hidden="1"/>
    </xf>
    <xf numFmtId="0" fontId="12" fillId="4" borderId="1" xfId="0" applyNumberFormat="1" applyFont="1" applyFill="1" applyBorder="1" applyAlignment="1" applyProtection="1">
      <alignment horizontal="left" vertical="center" wrapText="1"/>
      <protection locked="0" hidden="1"/>
    </xf>
    <xf numFmtId="164" fontId="13" fillId="6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7" fillId="2" borderId="2" xfId="0" applyNumberFormat="1" applyFont="1" applyFill="1" applyBorder="1" applyAlignment="1" applyProtection="1">
      <alignment horizontal="left" vertical="top" wrapText="1"/>
      <protection locked="0" hidden="1"/>
    </xf>
    <xf numFmtId="164" fontId="8" fillId="0" borderId="2" xfId="0" applyNumberFormat="1" applyFont="1" applyFill="1" applyBorder="1" applyAlignment="1" applyProtection="1">
      <alignment horizontal="right" vertical="top" wrapText="1"/>
      <protection locked="0" hidden="1"/>
    </xf>
    <xf numFmtId="49" fontId="7" fillId="2" borderId="2" xfId="0" applyNumberFormat="1" applyFont="1" applyFill="1" applyBorder="1" applyAlignment="1" applyProtection="1">
      <alignment horizontal="center" vertical="top" wrapText="1"/>
      <protection locked="0" hidden="1"/>
    </xf>
    <xf numFmtId="164" fontId="8" fillId="5" borderId="2" xfId="0" applyNumberFormat="1" applyFont="1" applyFill="1" applyBorder="1" applyAlignment="1" applyProtection="1">
      <alignment horizontal="right" vertical="top" wrapText="1"/>
      <protection locked="0" hidden="1"/>
    </xf>
    <xf numFmtId="49" fontId="7" fillId="2" borderId="5" xfId="0" applyNumberFormat="1" applyFont="1" applyFill="1" applyBorder="1" applyAlignment="1" applyProtection="1">
      <alignment horizontal="left" vertical="top" wrapText="1"/>
      <protection locked="0" hidden="1"/>
    </xf>
    <xf numFmtId="49" fontId="7" fillId="2" borderId="5" xfId="0" applyNumberFormat="1" applyFont="1" applyFill="1" applyBorder="1" applyAlignment="1" applyProtection="1">
      <alignment horizontal="center" vertical="top" wrapText="1"/>
      <protection locked="0" hidden="1"/>
    </xf>
    <xf numFmtId="164" fontId="8" fillId="0" borderId="5" xfId="0" applyNumberFormat="1" applyFont="1" applyFill="1" applyBorder="1" applyAlignment="1" applyProtection="1">
      <alignment horizontal="right" vertical="top" wrapText="1"/>
      <protection locked="0" hidden="1"/>
    </xf>
    <xf numFmtId="164" fontId="8" fillId="5" borderId="5" xfId="0" applyNumberFormat="1" applyFont="1" applyFill="1" applyBorder="1" applyAlignment="1" applyProtection="1">
      <alignment horizontal="right" vertical="top" wrapText="1"/>
      <protection locked="0" hidden="1"/>
    </xf>
    <xf numFmtId="0" fontId="7" fillId="0" borderId="5" xfId="0" applyFont="1" applyBorder="1" applyAlignment="1">
      <alignment wrapText="1"/>
    </xf>
    <xf numFmtId="164" fontId="9" fillId="7" borderId="8" xfId="0" applyNumberFormat="1" applyFont="1" applyFill="1" applyBorder="1" applyAlignment="1" applyProtection="1">
      <alignment horizontal="right" vertical="center" wrapText="1"/>
      <protection locked="0" hidden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7" fillId="2" borderId="17" xfId="0" applyNumberFormat="1" applyFont="1" applyFill="1" applyBorder="1" applyAlignment="1" applyProtection="1">
      <alignment horizontal="left" wrapText="1"/>
      <protection locked="0" hidden="1"/>
    </xf>
    <xf numFmtId="49" fontId="7" fillId="2" borderId="17" xfId="0" applyNumberFormat="1" applyFont="1" applyFill="1" applyBorder="1" applyAlignment="1" applyProtection="1">
      <alignment horizontal="center" vertical="center" wrapText="1"/>
      <protection locked="0" hidden="1"/>
    </xf>
    <xf numFmtId="49" fontId="10" fillId="8" borderId="9" xfId="0" applyNumberFormat="1" applyFont="1" applyFill="1" applyBorder="1" applyAlignment="1" applyProtection="1">
      <alignment horizontal="center" vertical="center" wrapText="1"/>
      <protection locked="0" hidden="1"/>
    </xf>
    <xf numFmtId="49" fontId="10" fillId="8" borderId="10" xfId="0" applyNumberFormat="1" applyFont="1" applyFill="1" applyBorder="1" applyAlignment="1" applyProtection="1">
      <alignment horizontal="center" vertical="center" wrapText="1"/>
      <protection locked="0" hidden="1"/>
    </xf>
    <xf numFmtId="49" fontId="11" fillId="2" borderId="11" xfId="0" applyNumberFormat="1" applyFont="1" applyFill="1" applyBorder="1" applyAlignment="1" applyProtection="1">
      <alignment horizontal="left" wrapText="1"/>
      <protection locked="0" hidden="1"/>
    </xf>
    <xf numFmtId="49" fontId="11" fillId="2" borderId="12" xfId="0" applyNumberFormat="1" applyFont="1" applyFill="1" applyBorder="1" applyAlignment="1" applyProtection="1">
      <alignment horizontal="left" wrapText="1"/>
      <protection locked="0" hidden="1"/>
    </xf>
    <xf numFmtId="49" fontId="10" fillId="2" borderId="16" xfId="0" applyNumberFormat="1" applyFont="1" applyFill="1" applyBorder="1" applyAlignment="1" applyProtection="1">
      <alignment horizontal="center" vertical="center" wrapText="1"/>
      <protection locked="0" hidden="1"/>
    </xf>
    <xf numFmtId="0" fontId="9" fillId="0" borderId="0" xfId="0" applyFont="1" applyBorder="1" applyAlignment="1">
      <alignment horizontal="center" wrapText="1"/>
    </xf>
    <xf numFmtId="49" fontId="10" fillId="2" borderId="14" xfId="0" applyNumberFormat="1" applyFont="1" applyFill="1" applyBorder="1" applyAlignment="1" applyProtection="1">
      <alignment horizontal="center" vertical="center" wrapText="1"/>
      <protection locked="0" hidden="1"/>
    </xf>
    <xf numFmtId="49" fontId="10" fillId="2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10" fillId="2" borderId="15" xfId="0" applyNumberFormat="1" applyFont="1" applyFill="1" applyBorder="1" applyAlignment="1" applyProtection="1">
      <alignment horizontal="center" vertical="center" wrapText="1"/>
      <protection locked="0" hidden="1"/>
    </xf>
    <xf numFmtId="49" fontId="10" fillId="2" borderId="13" xfId="0" applyNumberFormat="1" applyFont="1" applyFill="1" applyBorder="1" applyAlignment="1" applyProtection="1">
      <alignment horizontal="center" vertical="center" wrapText="1"/>
      <protection locked="0" hidden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0"/>
  <sheetViews>
    <sheetView tabSelected="1" zoomScale="70" zoomScaleNormal="70" workbookViewId="0">
      <selection activeCell="J12" sqref="J12"/>
    </sheetView>
  </sheetViews>
  <sheetFormatPr defaultRowHeight="10.199999999999999" x14ac:dyDescent="0.2"/>
  <cols>
    <col min="1" max="1" width="1" customWidth="1"/>
    <col min="2" max="2" width="106.140625" customWidth="1"/>
    <col min="3" max="3" width="33.42578125" customWidth="1"/>
    <col min="4" max="4" width="22" customWidth="1"/>
    <col min="5" max="5" width="20.42578125" customWidth="1"/>
    <col min="6" max="6" width="22.140625" customWidth="1"/>
    <col min="7" max="7" width="0.7109375" customWidth="1"/>
  </cols>
  <sheetData>
    <row r="1" spans="2:6" ht="13.8" x14ac:dyDescent="0.25">
      <c r="B1" s="5"/>
      <c r="C1" s="6" t="s">
        <v>74</v>
      </c>
      <c r="D1" s="5"/>
      <c r="E1" s="5"/>
      <c r="F1" s="5"/>
    </row>
    <row r="2" spans="2:6" ht="13.8" x14ac:dyDescent="0.25">
      <c r="B2" s="5"/>
      <c r="C2" s="6" t="s">
        <v>55</v>
      </c>
      <c r="D2" s="5"/>
      <c r="E2" s="5"/>
      <c r="F2" s="5"/>
    </row>
    <row r="3" spans="2:6" ht="13.8" x14ac:dyDescent="0.25">
      <c r="B3" s="5"/>
      <c r="C3" s="7" t="s">
        <v>73</v>
      </c>
      <c r="D3" s="5"/>
      <c r="E3" s="5"/>
      <c r="F3" s="5"/>
    </row>
    <row r="4" spans="2:6" ht="13.8" x14ac:dyDescent="0.25">
      <c r="B4" s="5"/>
      <c r="C4" s="7" t="s">
        <v>100</v>
      </c>
      <c r="D4" s="5"/>
      <c r="E4" s="5"/>
      <c r="F4" s="5"/>
    </row>
    <row r="5" spans="2:6" ht="13.8" x14ac:dyDescent="0.25">
      <c r="B5" s="5"/>
      <c r="C5" s="5"/>
      <c r="D5" s="5"/>
      <c r="E5" s="5"/>
      <c r="F5" s="5"/>
    </row>
    <row r="6" spans="2:6" ht="13.8" x14ac:dyDescent="0.25">
      <c r="B6" s="5"/>
      <c r="C6" s="6" t="s">
        <v>59</v>
      </c>
      <c r="D6" s="5"/>
      <c r="E6" s="5"/>
      <c r="F6" s="5"/>
    </row>
    <row r="7" spans="2:6" ht="13.8" x14ac:dyDescent="0.25">
      <c r="B7" s="5"/>
      <c r="C7" s="6" t="s">
        <v>55</v>
      </c>
      <c r="D7" s="5"/>
      <c r="E7" s="5"/>
      <c r="F7" s="5"/>
    </row>
    <row r="8" spans="2:6" ht="13.8" x14ac:dyDescent="0.25">
      <c r="B8" s="5"/>
      <c r="C8" s="7" t="s">
        <v>52</v>
      </c>
      <c r="D8" s="5"/>
      <c r="E8" s="5"/>
      <c r="F8" s="5"/>
    </row>
    <row r="9" spans="2:6" ht="13.8" x14ac:dyDescent="0.25">
      <c r="B9" s="5"/>
      <c r="C9" s="7" t="s">
        <v>99</v>
      </c>
      <c r="D9" s="5"/>
      <c r="E9" s="5"/>
      <c r="F9" s="5"/>
    </row>
    <row r="10" spans="2:6" ht="13.8" x14ac:dyDescent="0.25">
      <c r="B10" s="5"/>
      <c r="C10" s="7" t="s">
        <v>53</v>
      </c>
      <c r="D10" s="5"/>
      <c r="E10" s="5"/>
      <c r="F10" s="5"/>
    </row>
    <row r="11" spans="2:6" ht="13.8" x14ac:dyDescent="0.25">
      <c r="B11" s="51"/>
      <c r="C11" s="52" t="s">
        <v>66</v>
      </c>
      <c r="D11" s="53"/>
      <c r="E11" s="52"/>
      <c r="F11" s="52"/>
    </row>
    <row r="12" spans="2:6" ht="13.8" x14ac:dyDescent="0.25">
      <c r="B12" s="51"/>
      <c r="C12" s="52"/>
      <c r="D12" s="53"/>
      <c r="E12" s="52"/>
      <c r="F12" s="52"/>
    </row>
    <row r="13" spans="2:6" ht="31.65" customHeight="1" x14ac:dyDescent="0.25">
      <c r="B13" s="61" t="s">
        <v>65</v>
      </c>
      <c r="C13" s="61"/>
      <c r="D13" s="61"/>
      <c r="E13" s="61"/>
      <c r="F13" s="61"/>
    </row>
    <row r="14" spans="2:6" ht="14.4" thickBot="1" x14ac:dyDescent="0.3">
      <c r="B14" s="54"/>
      <c r="C14" s="54"/>
      <c r="D14" s="55"/>
      <c r="E14" s="55"/>
      <c r="F14" s="55" t="s">
        <v>34</v>
      </c>
    </row>
    <row r="15" spans="2:6" ht="13.8" x14ac:dyDescent="0.2">
      <c r="B15" s="62" t="s">
        <v>1</v>
      </c>
      <c r="C15" s="62" t="s">
        <v>0</v>
      </c>
      <c r="D15" s="64" t="s">
        <v>64</v>
      </c>
      <c r="E15" s="60" t="s">
        <v>54</v>
      </c>
      <c r="F15" s="60"/>
    </row>
    <row r="16" spans="2:6" ht="13.8" x14ac:dyDescent="0.2">
      <c r="B16" s="63"/>
      <c r="C16" s="63"/>
      <c r="D16" s="65"/>
      <c r="E16" s="8" t="s">
        <v>67</v>
      </c>
      <c r="F16" s="8" t="s">
        <v>68</v>
      </c>
    </row>
    <row r="17" spans="2:7" ht="13.8" x14ac:dyDescent="0.2">
      <c r="B17" s="9" t="s">
        <v>2</v>
      </c>
      <c r="C17" s="9" t="s">
        <v>3</v>
      </c>
      <c r="D17" s="10" t="s">
        <v>4</v>
      </c>
      <c r="E17" s="11" t="s">
        <v>46</v>
      </c>
      <c r="F17" s="11" t="s">
        <v>47</v>
      </c>
    </row>
    <row r="18" spans="2:7" ht="14.4" x14ac:dyDescent="0.3">
      <c r="B18" s="58" t="s">
        <v>42</v>
      </c>
      <c r="C18" s="59"/>
      <c r="D18" s="12">
        <f>SUM(D19-D22)</f>
        <v>922335.1</v>
      </c>
      <c r="E18" s="13">
        <f>SUM(E19-E22)</f>
        <v>933168.10000000021</v>
      </c>
      <c r="F18" s="13">
        <f>SUM(F19-F22)</f>
        <v>949834.4</v>
      </c>
    </row>
    <row r="19" spans="2:7" ht="13.8" x14ac:dyDescent="0.2">
      <c r="B19" s="14" t="s">
        <v>72</v>
      </c>
      <c r="C19" s="14" t="s">
        <v>5</v>
      </c>
      <c r="D19" s="15">
        <f>SUM(D20+D24+D26+D30+D33+D36+D42+D43+D47+D48)</f>
        <v>1623988.2</v>
      </c>
      <c r="E19" s="15">
        <f>SUM(E20+E24+E26+E30+E33+E36+E42+E43+E47+E48)</f>
        <v>1631084.2000000002</v>
      </c>
      <c r="F19" s="15">
        <f>SUM(F20+F24+F26+F30+F33+F36+F42+F43+F47+F48)</f>
        <v>1675812.8</v>
      </c>
    </row>
    <row r="20" spans="2:7" ht="13.8" x14ac:dyDescent="0.2">
      <c r="B20" s="16" t="s">
        <v>35</v>
      </c>
      <c r="C20" s="17" t="s">
        <v>6</v>
      </c>
      <c r="D20" s="18">
        <f>D21</f>
        <v>964346</v>
      </c>
      <c r="E20" s="18">
        <f t="shared" ref="E20:F20" si="0">E21</f>
        <v>961226</v>
      </c>
      <c r="F20" s="18">
        <f t="shared" si="0"/>
        <v>999675</v>
      </c>
    </row>
    <row r="21" spans="2:7" s="3" customFormat="1" ht="13.8" x14ac:dyDescent="0.2">
      <c r="B21" s="19" t="s">
        <v>36</v>
      </c>
      <c r="C21" s="20" t="s">
        <v>82</v>
      </c>
      <c r="D21" s="21">
        <v>964346</v>
      </c>
      <c r="E21" s="21">
        <v>961226</v>
      </c>
      <c r="F21" s="21">
        <v>999675</v>
      </c>
    </row>
    <row r="22" spans="2:7" ht="14.4" x14ac:dyDescent="0.2">
      <c r="B22" s="22" t="s">
        <v>83</v>
      </c>
      <c r="C22" s="20" t="s">
        <v>82</v>
      </c>
      <c r="D22" s="23">
        <v>701653.1</v>
      </c>
      <c r="E22" s="23">
        <v>697916.1</v>
      </c>
      <c r="F22" s="24">
        <v>725978.4</v>
      </c>
    </row>
    <row r="23" spans="2:7" ht="72" x14ac:dyDescent="0.2">
      <c r="B23" s="25" t="s">
        <v>84</v>
      </c>
      <c r="C23" s="26" t="s">
        <v>85</v>
      </c>
      <c r="D23" s="23">
        <v>20403</v>
      </c>
      <c r="E23" s="23">
        <v>15065.6</v>
      </c>
      <c r="F23" s="24">
        <v>16192</v>
      </c>
    </row>
    <row r="24" spans="2:7" ht="27.6" x14ac:dyDescent="0.2">
      <c r="B24" s="27" t="s">
        <v>43</v>
      </c>
      <c r="C24" s="17" t="s">
        <v>71</v>
      </c>
      <c r="D24" s="18">
        <f>D25</f>
        <v>11346.2</v>
      </c>
      <c r="E24" s="18">
        <f>E25</f>
        <v>16050.3</v>
      </c>
      <c r="F24" s="18">
        <f>F25</f>
        <v>16050.3</v>
      </c>
      <c r="G24" s="4"/>
    </row>
    <row r="25" spans="2:7" ht="27.6" x14ac:dyDescent="0.2">
      <c r="B25" s="28" t="s">
        <v>44</v>
      </c>
      <c r="C25" s="29" t="s">
        <v>45</v>
      </c>
      <c r="D25" s="21">
        <v>11346.2</v>
      </c>
      <c r="E25" s="21">
        <v>16050.3</v>
      </c>
      <c r="F25" s="21">
        <v>16050.3</v>
      </c>
      <c r="G25" s="4"/>
    </row>
    <row r="26" spans="2:7" ht="13.8" x14ac:dyDescent="0.2">
      <c r="B26" s="16" t="s">
        <v>8</v>
      </c>
      <c r="C26" s="17" t="s">
        <v>7</v>
      </c>
      <c r="D26" s="18">
        <f>SUM(D27:D29)</f>
        <v>208995</v>
      </c>
      <c r="E26" s="18">
        <f t="shared" ref="E26:F26" si="1">SUM(E27:E29)</f>
        <v>200279</v>
      </c>
      <c r="F26" s="18">
        <f t="shared" si="1"/>
        <v>197625</v>
      </c>
      <c r="G26" s="4"/>
    </row>
    <row r="27" spans="2:7" ht="13.8" x14ac:dyDescent="0.2">
      <c r="B27" s="30" t="s">
        <v>70</v>
      </c>
      <c r="C27" s="29" t="s">
        <v>38</v>
      </c>
      <c r="D27" s="21">
        <v>123984</v>
      </c>
      <c r="E27" s="21">
        <v>111500</v>
      </c>
      <c r="F27" s="21">
        <v>113500</v>
      </c>
    </row>
    <row r="28" spans="2:7" s="3" customFormat="1" ht="27.6" x14ac:dyDescent="0.2">
      <c r="B28" s="30" t="s">
        <v>69</v>
      </c>
      <c r="C28" s="29" t="s">
        <v>56</v>
      </c>
      <c r="D28" s="21">
        <v>9516</v>
      </c>
      <c r="E28" s="21">
        <v>7600</v>
      </c>
      <c r="F28" s="21">
        <v>7800</v>
      </c>
    </row>
    <row r="29" spans="2:7" ht="19.5" customHeight="1" x14ac:dyDescent="0.2">
      <c r="B29" s="28" t="s">
        <v>92</v>
      </c>
      <c r="C29" s="29" t="s">
        <v>9</v>
      </c>
      <c r="D29" s="21">
        <v>75495</v>
      </c>
      <c r="E29" s="21">
        <v>81179</v>
      </c>
      <c r="F29" s="21">
        <v>76325</v>
      </c>
    </row>
    <row r="30" spans="2:7" ht="19.5" customHeight="1" x14ac:dyDescent="0.2">
      <c r="B30" s="16" t="s">
        <v>93</v>
      </c>
      <c r="C30" s="17" t="s">
        <v>37</v>
      </c>
      <c r="D30" s="18">
        <f>D31+D32</f>
        <v>142018</v>
      </c>
      <c r="E30" s="18">
        <f t="shared" ref="E30:F30" si="2">E31+E32</f>
        <v>143398</v>
      </c>
      <c r="F30" s="18">
        <f t="shared" si="2"/>
        <v>145391</v>
      </c>
    </row>
    <row r="31" spans="2:7" ht="19.5" customHeight="1" x14ac:dyDescent="0.2">
      <c r="B31" s="28" t="s">
        <v>11</v>
      </c>
      <c r="C31" s="29" t="s">
        <v>10</v>
      </c>
      <c r="D31" s="21">
        <v>33000</v>
      </c>
      <c r="E31" s="21">
        <v>33800</v>
      </c>
      <c r="F31" s="21">
        <v>34500</v>
      </c>
    </row>
    <row r="32" spans="2:7" s="3" customFormat="1" ht="21" customHeight="1" x14ac:dyDescent="0.2">
      <c r="B32" s="28" t="s">
        <v>13</v>
      </c>
      <c r="C32" s="29" t="s">
        <v>12</v>
      </c>
      <c r="D32" s="21">
        <v>109018</v>
      </c>
      <c r="E32" s="21">
        <v>109598</v>
      </c>
      <c r="F32" s="21">
        <v>110891</v>
      </c>
    </row>
    <row r="33" spans="2:6" ht="23.25" customHeight="1" x14ac:dyDescent="0.2">
      <c r="B33" s="16" t="s">
        <v>94</v>
      </c>
      <c r="C33" s="17" t="s">
        <v>14</v>
      </c>
      <c r="D33" s="18">
        <f>SUM(D34:D35)</f>
        <v>13526</v>
      </c>
      <c r="E33" s="18">
        <f>SUM(E34:E35)</f>
        <v>17200</v>
      </c>
      <c r="F33" s="18">
        <f>SUM(F34:F35)</f>
        <v>19200</v>
      </c>
    </row>
    <row r="34" spans="2:6" ht="41.4" x14ac:dyDescent="0.2">
      <c r="B34" s="28" t="s">
        <v>16</v>
      </c>
      <c r="C34" s="29" t="s">
        <v>15</v>
      </c>
      <c r="D34" s="21">
        <v>13326</v>
      </c>
      <c r="E34" s="21">
        <v>17000</v>
      </c>
      <c r="F34" s="21">
        <v>19000</v>
      </c>
    </row>
    <row r="35" spans="2:6" ht="21" customHeight="1" x14ac:dyDescent="0.2">
      <c r="B35" s="28" t="s">
        <v>18</v>
      </c>
      <c r="C35" s="29" t="s">
        <v>17</v>
      </c>
      <c r="D35" s="21">
        <v>200</v>
      </c>
      <c r="E35" s="21">
        <v>200</v>
      </c>
      <c r="F35" s="21">
        <v>200</v>
      </c>
    </row>
    <row r="36" spans="2:6" ht="27.6" x14ac:dyDescent="0.2">
      <c r="B36" s="16" t="s">
        <v>95</v>
      </c>
      <c r="C36" s="17" t="s">
        <v>19</v>
      </c>
      <c r="D36" s="18">
        <f>SUM(D37:D41)</f>
        <v>217554</v>
      </c>
      <c r="E36" s="18">
        <f>SUM(E37:E41)</f>
        <v>224967.1</v>
      </c>
      <c r="F36" s="18">
        <f>SUM(F37:F41)</f>
        <v>229129.1</v>
      </c>
    </row>
    <row r="37" spans="2:6" s="3" customFormat="1" ht="39.6" customHeight="1" x14ac:dyDescent="0.2">
      <c r="B37" s="30" t="s">
        <v>48</v>
      </c>
      <c r="C37" s="31" t="s">
        <v>39</v>
      </c>
      <c r="D37" s="32">
        <v>107785</v>
      </c>
      <c r="E37" s="32">
        <v>109920</v>
      </c>
      <c r="F37" s="32">
        <v>109920</v>
      </c>
    </row>
    <row r="38" spans="2:6" s="3" customFormat="1" ht="55.2" x14ac:dyDescent="0.2">
      <c r="B38" s="33" t="s">
        <v>41</v>
      </c>
      <c r="C38" s="31" t="s">
        <v>40</v>
      </c>
      <c r="D38" s="32">
        <v>4600</v>
      </c>
      <c r="E38" s="32">
        <v>13500</v>
      </c>
      <c r="F38" s="32">
        <v>13500</v>
      </c>
    </row>
    <row r="39" spans="2:6" s="3" customFormat="1" ht="27.6" x14ac:dyDescent="0.2">
      <c r="B39" s="34" t="s">
        <v>86</v>
      </c>
      <c r="C39" s="31" t="s">
        <v>63</v>
      </c>
      <c r="D39" s="32">
        <v>69350</v>
      </c>
      <c r="E39" s="32">
        <v>69000</v>
      </c>
      <c r="F39" s="32">
        <v>73000</v>
      </c>
    </row>
    <row r="40" spans="2:6" ht="13.8" x14ac:dyDescent="0.2">
      <c r="B40" s="28" t="s">
        <v>21</v>
      </c>
      <c r="C40" s="29" t="s">
        <v>20</v>
      </c>
      <c r="D40" s="21">
        <v>5289</v>
      </c>
      <c r="E40" s="21">
        <v>2017.1</v>
      </c>
      <c r="F40" s="21">
        <v>2179.1</v>
      </c>
    </row>
    <row r="41" spans="2:6" ht="55.2" x14ac:dyDescent="0.2">
      <c r="B41" s="28" t="s">
        <v>49</v>
      </c>
      <c r="C41" s="29" t="s">
        <v>22</v>
      </c>
      <c r="D41" s="21">
        <v>30530</v>
      </c>
      <c r="E41" s="21">
        <v>30530</v>
      </c>
      <c r="F41" s="21">
        <v>30530</v>
      </c>
    </row>
    <row r="42" spans="2:6" ht="13.8" x14ac:dyDescent="0.2">
      <c r="B42" s="16" t="s">
        <v>91</v>
      </c>
      <c r="C42" s="17" t="s">
        <v>23</v>
      </c>
      <c r="D42" s="18">
        <v>2000</v>
      </c>
      <c r="E42" s="18">
        <v>2000</v>
      </c>
      <c r="F42" s="18">
        <v>2000</v>
      </c>
    </row>
    <row r="43" spans="2:6" ht="13.8" x14ac:dyDescent="0.2">
      <c r="B43" s="16" t="s">
        <v>96</v>
      </c>
      <c r="C43" s="17" t="s">
        <v>24</v>
      </c>
      <c r="D43" s="18">
        <f>SUM(D44:D46)</f>
        <v>28309</v>
      </c>
      <c r="E43" s="18">
        <f>SUM(E45:E46)</f>
        <v>39355</v>
      </c>
      <c r="F43" s="18">
        <f>SUM(F45:F46)</f>
        <v>39355</v>
      </c>
    </row>
    <row r="44" spans="2:6" s="2" customFormat="1" ht="13.8" x14ac:dyDescent="0.2">
      <c r="B44" s="28" t="s">
        <v>80</v>
      </c>
      <c r="C44" s="29" t="s">
        <v>81</v>
      </c>
      <c r="D44" s="21">
        <v>789</v>
      </c>
      <c r="E44" s="21"/>
      <c r="F44" s="21"/>
    </row>
    <row r="45" spans="2:6" ht="55.2" x14ac:dyDescent="0.2">
      <c r="B45" s="28" t="s">
        <v>50</v>
      </c>
      <c r="C45" s="29" t="s">
        <v>25</v>
      </c>
      <c r="D45" s="21">
        <v>10585</v>
      </c>
      <c r="E45" s="21">
        <v>8500</v>
      </c>
      <c r="F45" s="21">
        <v>8500</v>
      </c>
    </row>
    <row r="46" spans="2:6" ht="41.4" x14ac:dyDescent="0.2">
      <c r="B46" s="28" t="s">
        <v>51</v>
      </c>
      <c r="C46" s="29" t="s">
        <v>26</v>
      </c>
      <c r="D46" s="21">
        <v>16935</v>
      </c>
      <c r="E46" s="21">
        <v>30855</v>
      </c>
      <c r="F46" s="21">
        <v>30855</v>
      </c>
    </row>
    <row r="47" spans="2:6" ht="13.8" x14ac:dyDescent="0.2">
      <c r="B47" s="16" t="s">
        <v>97</v>
      </c>
      <c r="C47" s="17" t="s">
        <v>27</v>
      </c>
      <c r="D47" s="18">
        <v>9733</v>
      </c>
      <c r="E47" s="18">
        <v>10387</v>
      </c>
      <c r="F47" s="18">
        <v>10387</v>
      </c>
    </row>
    <row r="48" spans="2:6" ht="13.8" x14ac:dyDescent="0.2">
      <c r="B48" s="35" t="s">
        <v>98</v>
      </c>
      <c r="C48" s="36" t="s">
        <v>28</v>
      </c>
      <c r="D48" s="37">
        <v>26161</v>
      </c>
      <c r="E48" s="37">
        <v>16221.8</v>
      </c>
      <c r="F48" s="37">
        <v>17000.400000000001</v>
      </c>
    </row>
    <row r="49" spans="2:6" ht="13.8" x14ac:dyDescent="0.2">
      <c r="B49" s="38" t="s">
        <v>30</v>
      </c>
      <c r="C49" s="39" t="s">
        <v>29</v>
      </c>
      <c r="D49" s="40">
        <f>D50+D55+D56</f>
        <v>2455250.9000000004</v>
      </c>
      <c r="E49" s="40">
        <f t="shared" ref="E49:F49" si="3">E50+E55+E56</f>
        <v>1372825.4</v>
      </c>
      <c r="F49" s="40">
        <f t="shared" si="3"/>
        <v>1377228.4</v>
      </c>
    </row>
    <row r="50" spans="2:6" ht="27.6" x14ac:dyDescent="0.2">
      <c r="B50" s="41" t="s">
        <v>57</v>
      </c>
      <c r="C50" s="9" t="s">
        <v>58</v>
      </c>
      <c r="D50" s="42">
        <f>SUM(D51+D52+D53+D54)</f>
        <v>2424708.2000000002</v>
      </c>
      <c r="E50" s="42">
        <f t="shared" ref="E50:F50" si="4">SUM(E51:E54)</f>
        <v>1372825.4</v>
      </c>
      <c r="F50" s="42">
        <f t="shared" si="4"/>
        <v>1377228.4</v>
      </c>
    </row>
    <row r="51" spans="2:6" ht="27.6" x14ac:dyDescent="0.2">
      <c r="B51" s="41" t="s">
        <v>31</v>
      </c>
      <c r="C51" s="43" t="s">
        <v>76</v>
      </c>
      <c r="D51" s="42">
        <v>1162</v>
      </c>
      <c r="E51" s="42">
        <v>511</v>
      </c>
      <c r="F51" s="44">
        <v>1714</v>
      </c>
    </row>
    <row r="52" spans="2:6" ht="27.6" x14ac:dyDescent="0.2">
      <c r="B52" s="45" t="s">
        <v>60</v>
      </c>
      <c r="C52" s="46" t="s">
        <v>77</v>
      </c>
      <c r="D52" s="47">
        <v>734211.2</v>
      </c>
      <c r="E52" s="47">
        <v>0</v>
      </c>
      <c r="F52" s="48">
        <v>0</v>
      </c>
    </row>
    <row r="53" spans="2:6" ht="27.6" x14ac:dyDescent="0.2">
      <c r="B53" s="45" t="s">
        <v>32</v>
      </c>
      <c r="C53" s="46" t="s">
        <v>78</v>
      </c>
      <c r="D53" s="47">
        <v>1480027</v>
      </c>
      <c r="E53" s="47">
        <v>1372314.4</v>
      </c>
      <c r="F53" s="48">
        <v>1375514.4</v>
      </c>
    </row>
    <row r="54" spans="2:6" ht="13.8" x14ac:dyDescent="0.2">
      <c r="B54" s="45" t="s">
        <v>75</v>
      </c>
      <c r="C54" s="46" t="s">
        <v>79</v>
      </c>
      <c r="D54" s="47">
        <v>209308</v>
      </c>
      <c r="E54" s="47"/>
      <c r="F54" s="48"/>
    </row>
    <row r="55" spans="2:6" ht="69" x14ac:dyDescent="0.25">
      <c r="B55" s="49" t="s">
        <v>87</v>
      </c>
      <c r="C55" s="46" t="s">
        <v>89</v>
      </c>
      <c r="D55" s="47">
        <v>227.5</v>
      </c>
      <c r="E55" s="47"/>
      <c r="F55" s="48"/>
    </row>
    <row r="56" spans="2:6" ht="27.6" x14ac:dyDescent="0.25">
      <c r="B56" s="49" t="s">
        <v>88</v>
      </c>
      <c r="C56" s="46" t="s">
        <v>90</v>
      </c>
      <c r="D56" s="47">
        <v>30315.200000000001</v>
      </c>
      <c r="E56" s="47"/>
      <c r="F56" s="48"/>
    </row>
    <row r="57" spans="2:6" ht="14.4" thickBot="1" x14ac:dyDescent="0.25">
      <c r="B57" s="56" t="s">
        <v>33</v>
      </c>
      <c r="C57" s="57"/>
      <c r="D57" s="50">
        <f>SUM(D49+D19)</f>
        <v>4079239.1000000006</v>
      </c>
      <c r="E57" s="50">
        <f t="shared" ref="E57:F57" si="5">SUM(E49+E19)</f>
        <v>3003909.6</v>
      </c>
      <c r="F57" s="50">
        <f t="shared" si="5"/>
        <v>3053041.2</v>
      </c>
    </row>
    <row r="59" spans="2:6" ht="15" x14ac:dyDescent="0.25">
      <c r="D59" s="1"/>
      <c r="E59" s="1"/>
    </row>
    <row r="60" spans="2:6" ht="15" x14ac:dyDescent="0.25">
      <c r="B60" s="1" t="s">
        <v>62</v>
      </c>
      <c r="C60" s="1" t="s">
        <v>61</v>
      </c>
    </row>
  </sheetData>
  <mergeCells count="7">
    <mergeCell ref="B57:C57"/>
    <mergeCell ref="B18:C18"/>
    <mergeCell ref="E15:F15"/>
    <mergeCell ref="B13:F13"/>
    <mergeCell ref="C15:C16"/>
    <mergeCell ref="B15:B16"/>
    <mergeCell ref="D15:D16"/>
  </mergeCells>
  <phoneticPr fontId="3" type="noConversion"/>
  <pageMargins left="0.78740157480314965" right="0.39370078740157483" top="0.78740157480314965" bottom="0.78740157480314965" header="0.19685039370078741" footer="0.19685039370078741"/>
  <pageSetup paperSize="9" scale="80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Показать год</vt:lpstr>
      <vt:lpstr>'Показать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Асницкая Т.В.</cp:lastModifiedBy>
  <cp:lastPrinted>2017-12-22T08:41:15Z</cp:lastPrinted>
  <dcterms:created xsi:type="dcterms:W3CDTF">2010-10-29T13:05:04Z</dcterms:created>
  <dcterms:modified xsi:type="dcterms:W3CDTF">2017-12-25T09:40:14Z</dcterms:modified>
</cp:coreProperties>
</file>