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63 от 25.04.2019\577-63. Изм. бюджета 2019\"/>
    </mc:Choice>
  </mc:AlternateContent>
  <bookViews>
    <workbookView xWindow="0" yWindow="0" windowWidth="23040" windowHeight="9408"/>
  </bookViews>
  <sheets>
    <sheet name="приложение 8" sheetId="3" r:id="rId1"/>
  </sheets>
  <definedNames>
    <definedName name="_xlnm.Print_Titles" localSheetId="0">'приложение 8'!$15:$16</definedName>
  </definedNames>
  <calcPr calcId="152511"/>
</workbook>
</file>

<file path=xl/calcChain.xml><?xml version="1.0" encoding="utf-8"?>
<calcChain xmlns="http://schemas.openxmlformats.org/spreadsheetml/2006/main">
  <c r="J21" i="3" l="1"/>
  <c r="J23" i="3"/>
  <c r="K23" i="3" l="1"/>
  <c r="J35" i="3"/>
  <c r="J34" i="3" s="1"/>
  <c r="J33" i="3" s="1"/>
  <c r="K35" i="3"/>
  <c r="K34" i="3" s="1"/>
  <c r="K33" i="3" s="1"/>
  <c r="L35" i="3"/>
  <c r="L34" i="3" s="1"/>
  <c r="L33" i="3" s="1"/>
  <c r="K28" i="3"/>
  <c r="K32" i="3" s="1"/>
  <c r="L28" i="3"/>
  <c r="L32" i="3" s="1"/>
  <c r="K26" i="3"/>
  <c r="K31" i="3" s="1"/>
  <c r="L26" i="3"/>
  <c r="L31" i="3" s="1"/>
  <c r="L23" i="3"/>
  <c r="K21" i="3"/>
  <c r="L21" i="3"/>
  <c r="J20" i="3"/>
  <c r="J26" i="3"/>
  <c r="J31" i="3" s="1"/>
  <c r="J28" i="3"/>
  <c r="J32" i="3" s="1"/>
  <c r="K30" i="3" l="1"/>
  <c r="L25" i="3"/>
  <c r="L30" i="3"/>
  <c r="K20" i="3"/>
  <c r="K25" i="3"/>
  <c r="J25" i="3"/>
  <c r="L20" i="3"/>
  <c r="L19" i="3" l="1"/>
  <c r="L17" i="3" s="1"/>
  <c r="K19" i="3"/>
  <c r="K17" i="3" s="1"/>
  <c r="J30" i="3"/>
  <c r="J19" i="3" s="1"/>
  <c r="J17" i="3" s="1"/>
  <c r="L18" i="3" l="1"/>
  <c r="K18" i="3"/>
  <c r="J18" i="3"/>
</calcChain>
</file>

<file path=xl/sharedStrings.xml><?xml version="1.0" encoding="utf-8"?>
<sst xmlns="http://schemas.openxmlformats.org/spreadsheetml/2006/main" count="193" uniqueCount="64">
  <si>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</si>
  <si>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</si>
  <si>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</si>
  <si>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</si>
  <si>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</si>
  <si>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</si>
  <si>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</si>
  <si>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</si>
  <si>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</si>
  <si>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</si>
  <si>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</si>
  <si>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</si>
  <si>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</si>
  <si>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</si>
  <si>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</si>
  <si>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</si>
  <si>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</si>
  <si>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</si>
  <si>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</si>
  <si>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</si>
  <si>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</si>
  <si>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</si>
  <si>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</si>
  <si>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</si>
  <si>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</si>
  <si>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</si>
  <si>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</si>
  <si>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</si>
  <si>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</si>
  <si>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</si>
  <si>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</si>
  <si>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</si>
  <si>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</si>
  <si>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</si>
  <si>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</si>
  <si>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</si>
  <si>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</si>
  <si>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</si>
  <si>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</si>
  <si>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</si>
  <si>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</si>
  <si>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</si>
  <si>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</si>
  <si>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Г.О.Панин</t>
  </si>
  <si>
    <t>Глава городского округа Орехово-Зуево</t>
  </si>
  <si>
    <t>2020 год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</si>
  <si>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</si>
  <si>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</si>
  <si>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</si>
  <si>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</si>
  <si>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</si>
  <si>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Приложение № 8</t>
  </si>
  <si>
    <t>к решению Совета депутатов</t>
  </si>
  <si>
    <t>Сумма                         на 2019 год</t>
  </si>
  <si>
    <t>2021 год</t>
  </si>
  <si>
    <t xml:space="preserve">Источники внутреннего финансирования дефицита бюджета городского округа Орехово-Зуево на 2019 год и на плановый период 2020 и 2021 годов </t>
  </si>
  <si>
    <t>на 2019 год и на плановый период 2020 и 2021 годов."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</si>
  <si>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</si>
  <si>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</si>
  <si>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</si>
  <si>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от 20.12.2018 № 531/59</t>
  </si>
  <si>
    <t>городского округа Орехово-Зуево</t>
  </si>
  <si>
    <t>Приложение № 3</t>
  </si>
  <si>
    <r>
      <t xml:space="preserve">от 25.04.2019   № 577 /  </t>
    </r>
    <r>
      <rPr>
        <u/>
        <sz val="12"/>
        <rFont val="Arial"/>
        <family val="2"/>
        <charset val="204"/>
      </rPr>
      <t>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</si>
</sst>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  <font>
      <u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tabSelected="1" zoomScale="70" zoomScaleNormal="70" zoomScalePageLayoutView="55" workbookViewId="0">
      <selection activeCell="Q13" sqref="Q13"/>
    </sheetView>
  </sheetViews>
  <sheetFormatPr defaultColWidth="6.44140625" defaultRowHeight="13.8" x14ac:dyDescent="0.25"/>
  <cols>
    <col min="1" max="1" width="59.33203125" style="2" customWidth="1"/>
    <col min="2" max="2" width="8.6640625" style="2" customWidth="1"/>
    <col min="3" max="3" width="6.88671875" style="2" customWidth="1"/>
    <col min="4" max="4" width="7.109375" style="2" customWidth="1"/>
    <col min="5" max="5" width="7.33203125" style="2" customWidth="1"/>
    <col min="6" max="6" width="9.109375" style="2" customWidth="1"/>
    <col min="7" max="7" width="8" style="2" customWidth="1"/>
    <col min="8" max="8" width="7.6640625" style="2" customWidth="1"/>
    <col min="9" max="9" width="8.44140625" style="2" customWidth="1"/>
    <col min="10" max="10" width="14.88671875" style="3" customWidth="1"/>
    <col min="11" max="11" width="15.109375" style="2" customWidth="1"/>
    <col min="12" max="12" width="16" style="2" customWidth="1"/>
    <col min="13" max="13" width="6.5546875" style="2" customWidth="1"/>
    <col min="14" max="14" width="10.6640625" style="2" bestFit="1" customWidth="1"/>
    <col min="15" max="15" width="6.44140625" style="2"/>
    <col min="16" max="16" width="9.6640625" style="2" bestFit="1" customWidth="1"/>
    <col min="18" max="16384" width="6.44140625" style="2"/>
  </cols>
  <sheetData>
    <row r="1" spans="1:12" ht="15" x14ac:dyDescent="0.25">
      <c r="H1" s="8" t="s">
        <v>62</v>
      </c>
    </row>
    <row r="2" spans="1:12" ht="15" x14ac:dyDescent="0.25">
      <c r="H2" s="8" t="s">
        <v>52</v>
      </c>
    </row>
    <row r="3" spans="1:12" ht="15" x14ac:dyDescent="0.25">
      <c r="H3" s="9" t="s">
        <v>61</v>
      </c>
    </row>
    <row r="4" spans="1:12" ht="15" x14ac:dyDescent="0.25">
      <c r="H4" s="8" t="s">
        <v>63</v>
      </c>
    </row>
    <row r="6" spans="1:12" ht="15" customHeight="1" x14ac:dyDescent="0.25">
      <c r="A6" s="7"/>
      <c r="B6" s="7"/>
      <c r="C6" s="7"/>
      <c r="D6" s="7"/>
      <c r="F6"/>
      <c r="G6"/>
      <c r="H6" s="8" t="s">
        <v>51</v>
      </c>
    </row>
    <row r="7" spans="1:12" ht="15" customHeight="1" x14ac:dyDescent="0.25">
      <c r="A7" s="7"/>
      <c r="B7" s="7"/>
      <c r="C7" s="7"/>
      <c r="D7" s="7"/>
      <c r="F7"/>
      <c r="G7"/>
      <c r="H7" s="8" t="s">
        <v>52</v>
      </c>
    </row>
    <row r="8" spans="1:12" ht="15" customHeight="1" x14ac:dyDescent="0.25">
      <c r="A8" s="7"/>
      <c r="B8" s="7"/>
      <c r="C8" s="7"/>
      <c r="D8" s="7"/>
      <c r="F8"/>
      <c r="G8"/>
      <c r="H8" s="9" t="s">
        <v>40</v>
      </c>
    </row>
    <row r="9" spans="1:12" ht="15" customHeight="1" x14ac:dyDescent="0.25">
      <c r="A9" s="7"/>
      <c r="B9" s="7"/>
      <c r="C9" s="7"/>
      <c r="D9" s="7"/>
      <c r="F9"/>
      <c r="G9"/>
      <c r="H9" s="8" t="s">
        <v>60</v>
      </c>
    </row>
    <row r="10" spans="1:12" ht="15" customHeight="1" x14ac:dyDescent="0.25">
      <c r="A10" s="7"/>
      <c r="B10" s="7"/>
      <c r="C10" s="7"/>
      <c r="D10" s="7"/>
      <c r="F10"/>
      <c r="G10"/>
      <c r="H10" s="9" t="s">
        <v>41</v>
      </c>
    </row>
    <row r="11" spans="1:12" ht="15.6" customHeight="1" x14ac:dyDescent="0.25">
      <c r="A11" s="7"/>
      <c r="B11" s="7"/>
      <c r="C11" s="7"/>
      <c r="D11" s="7"/>
      <c r="F11" s="15"/>
      <c r="G11" s="15"/>
      <c r="H11" s="15" t="s">
        <v>56</v>
      </c>
    </row>
    <row r="12" spans="1:12" ht="8.25" customHeight="1" x14ac:dyDescent="0.25">
      <c r="A12" s="7"/>
      <c r="B12" s="7"/>
      <c r="C12" s="7"/>
      <c r="D12" s="7"/>
      <c r="F12" s="15"/>
      <c r="G12" s="15"/>
      <c r="H12" s="15"/>
    </row>
    <row r="13" spans="1:12" ht="33.6" customHeight="1" x14ac:dyDescent="0.3">
      <c r="A13" s="42" t="s">
        <v>55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12" ht="19.5" customHeight="1" x14ac:dyDescent="0.3">
      <c r="A14" s="10"/>
      <c r="B14" s="7"/>
      <c r="C14" s="7"/>
      <c r="D14" s="7"/>
      <c r="E14" s="7"/>
      <c r="F14" s="7"/>
      <c r="G14" s="7"/>
      <c r="H14" s="7"/>
      <c r="I14" s="7"/>
      <c r="J14" s="2"/>
      <c r="L14" s="11" t="s">
        <v>0</v>
      </c>
    </row>
    <row r="15" spans="1:12" ht="46.65" customHeight="1" x14ac:dyDescent="0.25">
      <c r="A15" s="46" t="s">
        <v>26</v>
      </c>
      <c r="B15" s="12"/>
      <c r="C15" s="45" t="s">
        <v>12</v>
      </c>
      <c r="D15" s="45"/>
      <c r="E15" s="45"/>
      <c r="F15" s="45"/>
      <c r="G15" s="45"/>
      <c r="H15" s="45"/>
      <c r="I15" s="45"/>
      <c r="J15" s="43" t="s">
        <v>53</v>
      </c>
      <c r="K15" s="45" t="s">
        <v>42</v>
      </c>
      <c r="L15" s="45"/>
    </row>
    <row r="16" spans="1:12" ht="114.75" customHeight="1" x14ac:dyDescent="0.25">
      <c r="A16" s="47"/>
      <c r="B16" s="13" t="s">
        <v>9</v>
      </c>
      <c r="C16" s="13" t="s">
        <v>7</v>
      </c>
      <c r="D16" s="13" t="s">
        <v>6</v>
      </c>
      <c r="E16" s="13" t="s">
        <v>8</v>
      </c>
      <c r="F16" s="13" t="s">
        <v>10</v>
      </c>
      <c r="G16" s="13" t="s">
        <v>21</v>
      </c>
      <c r="H16" s="13" t="s">
        <v>11</v>
      </c>
      <c r="I16" s="13" t="s">
        <v>23</v>
      </c>
      <c r="J16" s="44"/>
      <c r="K16" s="38" t="s">
        <v>45</v>
      </c>
      <c r="L16" s="38" t="s">
        <v>54</v>
      </c>
    </row>
    <row r="17" spans="1:12" s="4" customFormat="1" ht="31.2" x14ac:dyDescent="0.3">
      <c r="A17" s="17" t="s">
        <v>38</v>
      </c>
      <c r="B17" s="18"/>
      <c r="C17" s="18"/>
      <c r="D17" s="18"/>
      <c r="E17" s="18"/>
      <c r="F17" s="18"/>
      <c r="G17" s="18"/>
      <c r="H17" s="18"/>
      <c r="I17" s="19"/>
      <c r="J17" s="32">
        <f>SUM(-J19)</f>
        <v>-241971.20000000019</v>
      </c>
      <c r="K17" s="32">
        <f t="shared" ref="K17:L17" si="0">SUM(-K19)</f>
        <v>-76291.299999999814</v>
      </c>
      <c r="L17" s="32">
        <f t="shared" si="0"/>
        <v>-68921.700000000186</v>
      </c>
    </row>
    <row r="18" spans="1:12" s="4" customFormat="1" ht="31.2" x14ac:dyDescent="0.3">
      <c r="A18" s="17" t="s">
        <v>35</v>
      </c>
      <c r="B18" s="18"/>
      <c r="C18" s="18"/>
      <c r="D18" s="18"/>
      <c r="E18" s="18"/>
      <c r="F18" s="18"/>
      <c r="G18" s="18"/>
      <c r="H18" s="18"/>
      <c r="I18" s="20"/>
      <c r="J18" s="21">
        <f>SUM(J19/1247473.7)</f>
        <v>0.1939689790654506</v>
      </c>
      <c r="K18" s="21">
        <f>SUM(K19/1281784.9)</f>
        <v>5.9519580859471677E-2</v>
      </c>
      <c r="L18" s="21">
        <f>SUM(L19/1289042.4)</f>
        <v>5.3467364611125431E-2</v>
      </c>
    </row>
    <row r="19" spans="1:12" ht="15.6" x14ac:dyDescent="0.25">
      <c r="A19" s="31" t="s">
        <v>27</v>
      </c>
      <c r="B19" s="30" t="s">
        <v>25</v>
      </c>
      <c r="C19" s="30" t="s">
        <v>13</v>
      </c>
      <c r="D19" s="30" t="s">
        <v>13</v>
      </c>
      <c r="E19" s="30" t="s">
        <v>13</v>
      </c>
      <c r="F19" s="30" t="s">
        <v>13</v>
      </c>
      <c r="G19" s="30" t="s">
        <v>13</v>
      </c>
      <c r="H19" s="30" t="s">
        <v>14</v>
      </c>
      <c r="I19" s="30" t="s">
        <v>25</v>
      </c>
      <c r="J19" s="35">
        <f>SUM(J20+J25+J30+J33)</f>
        <v>241971.20000000019</v>
      </c>
      <c r="K19" s="35">
        <f t="shared" ref="K19:L19" si="1">SUM(K20+K25+K30+K33)</f>
        <v>76291.299999999814</v>
      </c>
      <c r="L19" s="35">
        <f t="shared" si="1"/>
        <v>68921.700000000186</v>
      </c>
    </row>
    <row r="20" spans="1:12" ht="31.2" x14ac:dyDescent="0.25">
      <c r="A20" s="23" t="s">
        <v>1</v>
      </c>
      <c r="B20" s="24" t="s">
        <v>25</v>
      </c>
      <c r="C20" s="24" t="s">
        <v>28</v>
      </c>
      <c r="D20" s="24" t="s">
        <v>31</v>
      </c>
      <c r="E20" s="24" t="s">
        <v>13</v>
      </c>
      <c r="F20" s="24" t="s">
        <v>13</v>
      </c>
      <c r="G20" s="24" t="s">
        <v>13</v>
      </c>
      <c r="H20" s="24" t="s">
        <v>14</v>
      </c>
      <c r="I20" s="25" t="s">
        <v>25</v>
      </c>
      <c r="J20" s="33">
        <f>SUM(J21+J23)</f>
        <v>50000</v>
      </c>
      <c r="K20" s="33">
        <f>SUM(K21+K23)</f>
        <v>0</v>
      </c>
      <c r="L20" s="33">
        <f>SUM(L21+L23)</f>
        <v>0</v>
      </c>
    </row>
    <row r="21" spans="1:12" ht="30" x14ac:dyDescent="0.25">
      <c r="A21" s="26" t="s">
        <v>2</v>
      </c>
      <c r="B21" s="27" t="s">
        <v>25</v>
      </c>
      <c r="C21" s="27" t="s">
        <v>28</v>
      </c>
      <c r="D21" s="27" t="s">
        <v>31</v>
      </c>
      <c r="E21" s="27" t="s">
        <v>13</v>
      </c>
      <c r="F21" s="27" t="s">
        <v>13</v>
      </c>
      <c r="G21" s="27" t="s">
        <v>13</v>
      </c>
      <c r="H21" s="27" t="s">
        <v>14</v>
      </c>
      <c r="I21" s="22" t="s">
        <v>15</v>
      </c>
      <c r="J21" s="34">
        <f>SUM(J22)</f>
        <v>50000</v>
      </c>
      <c r="K21" s="34">
        <f>SUM(K22)</f>
        <v>225000</v>
      </c>
      <c r="L21" s="34">
        <f>SUM(L22)</f>
        <v>100000</v>
      </c>
    </row>
    <row r="22" spans="1:12" ht="35.25" customHeight="1" x14ac:dyDescent="0.25">
      <c r="A22" s="26" t="s">
        <v>57</v>
      </c>
      <c r="B22" s="27" t="s">
        <v>39</v>
      </c>
      <c r="C22" s="27" t="s">
        <v>28</v>
      </c>
      <c r="D22" s="27" t="s">
        <v>31</v>
      </c>
      <c r="E22" s="27" t="s">
        <v>13</v>
      </c>
      <c r="F22" s="27" t="s">
        <v>13</v>
      </c>
      <c r="G22" s="27" t="s">
        <v>29</v>
      </c>
      <c r="H22" s="27" t="s">
        <v>14</v>
      </c>
      <c r="I22" s="22" t="s">
        <v>16</v>
      </c>
      <c r="J22" s="34">
        <v>50000</v>
      </c>
      <c r="K22" s="34">
        <v>225000</v>
      </c>
      <c r="L22" s="34">
        <v>100000</v>
      </c>
    </row>
    <row r="23" spans="1:12" ht="30.75" customHeight="1" x14ac:dyDescent="0.25">
      <c r="A23" s="26" t="s">
        <v>3</v>
      </c>
      <c r="B23" s="27" t="s">
        <v>25</v>
      </c>
      <c r="C23" s="27" t="s">
        <v>28</v>
      </c>
      <c r="D23" s="27" t="s">
        <v>31</v>
      </c>
      <c r="E23" s="27" t="s">
        <v>13</v>
      </c>
      <c r="F23" s="27" t="s">
        <v>13</v>
      </c>
      <c r="G23" s="27" t="s">
        <v>13</v>
      </c>
      <c r="H23" s="27" t="s">
        <v>14</v>
      </c>
      <c r="I23" s="22" t="s">
        <v>17</v>
      </c>
      <c r="J23" s="34">
        <f>SUM(J24)</f>
        <v>0</v>
      </c>
      <c r="K23" s="34">
        <f>SUM(K24)</f>
        <v>-225000</v>
      </c>
      <c r="L23" s="34">
        <f>SUM(L24)</f>
        <v>-100000</v>
      </c>
    </row>
    <row r="24" spans="1:12" ht="30" x14ac:dyDescent="0.25">
      <c r="A24" s="26" t="s">
        <v>58</v>
      </c>
      <c r="B24" s="27" t="s">
        <v>39</v>
      </c>
      <c r="C24" s="27" t="s">
        <v>28</v>
      </c>
      <c r="D24" s="27" t="s">
        <v>31</v>
      </c>
      <c r="E24" s="27" t="s">
        <v>13</v>
      </c>
      <c r="F24" s="27" t="s">
        <v>13</v>
      </c>
      <c r="G24" s="27" t="s">
        <v>29</v>
      </c>
      <c r="H24" s="27" t="s">
        <v>14</v>
      </c>
      <c r="I24" s="22" t="s">
        <v>18</v>
      </c>
      <c r="J24" s="34">
        <v>0</v>
      </c>
      <c r="K24" s="34">
        <v>-225000</v>
      </c>
      <c r="L24" s="34">
        <v>-100000</v>
      </c>
    </row>
    <row r="25" spans="1:12" ht="31.2" x14ac:dyDescent="0.25">
      <c r="A25" s="23" t="s">
        <v>22</v>
      </c>
      <c r="B25" s="24" t="s">
        <v>25</v>
      </c>
      <c r="C25" s="24" t="s">
        <v>28</v>
      </c>
      <c r="D25" s="24" t="s">
        <v>30</v>
      </c>
      <c r="E25" s="24" t="s">
        <v>13</v>
      </c>
      <c r="F25" s="24" t="s">
        <v>13</v>
      </c>
      <c r="G25" s="24" t="s">
        <v>13</v>
      </c>
      <c r="H25" s="24" t="s">
        <v>14</v>
      </c>
      <c r="I25" s="25" t="s">
        <v>25</v>
      </c>
      <c r="J25" s="33">
        <f>SUM(J26+J28)</f>
        <v>0</v>
      </c>
      <c r="K25" s="33">
        <f>SUM(K26+K28)</f>
        <v>0</v>
      </c>
      <c r="L25" s="33">
        <f>SUM(L26+L28)</f>
        <v>0</v>
      </c>
    </row>
    <row r="26" spans="1:12" ht="34.5" customHeight="1" x14ac:dyDescent="0.25">
      <c r="A26" s="26" t="s">
        <v>46</v>
      </c>
      <c r="B26" s="27" t="s">
        <v>25</v>
      </c>
      <c r="C26" s="27" t="s">
        <v>28</v>
      </c>
      <c r="D26" s="27" t="s">
        <v>30</v>
      </c>
      <c r="E26" s="27" t="s">
        <v>28</v>
      </c>
      <c r="F26" s="27" t="s">
        <v>13</v>
      </c>
      <c r="G26" s="27" t="s">
        <v>13</v>
      </c>
      <c r="H26" s="27" t="s">
        <v>14</v>
      </c>
      <c r="I26" s="22" t="s">
        <v>15</v>
      </c>
      <c r="J26" s="34">
        <f>SUM(J27)</f>
        <v>0</v>
      </c>
      <c r="K26" s="34">
        <f>SUM(K27)</f>
        <v>0</v>
      </c>
      <c r="L26" s="34">
        <f>SUM(L27)</f>
        <v>0</v>
      </c>
    </row>
    <row r="27" spans="1:12" ht="49.5" customHeight="1" x14ac:dyDescent="0.25">
      <c r="A27" s="26" t="s">
        <v>59</v>
      </c>
      <c r="B27" s="27" t="s">
        <v>39</v>
      </c>
      <c r="C27" s="27" t="s">
        <v>28</v>
      </c>
      <c r="D27" s="27" t="s">
        <v>30</v>
      </c>
      <c r="E27" s="27" t="s">
        <v>28</v>
      </c>
      <c r="F27" s="27" t="s">
        <v>13</v>
      </c>
      <c r="G27" s="27" t="s">
        <v>29</v>
      </c>
      <c r="H27" s="27" t="s">
        <v>14</v>
      </c>
      <c r="I27" s="22" t="s">
        <v>16</v>
      </c>
      <c r="J27" s="34">
        <v>0</v>
      </c>
      <c r="K27" s="28"/>
      <c r="L27" s="28"/>
    </row>
    <row r="28" spans="1:12" ht="45" x14ac:dyDescent="0.25">
      <c r="A28" s="26" t="s">
        <v>47</v>
      </c>
      <c r="B28" s="27" t="s">
        <v>25</v>
      </c>
      <c r="C28" s="27" t="s">
        <v>28</v>
      </c>
      <c r="D28" s="27" t="s">
        <v>30</v>
      </c>
      <c r="E28" s="27" t="s">
        <v>28</v>
      </c>
      <c r="F28" s="27" t="s">
        <v>13</v>
      </c>
      <c r="G28" s="27" t="s">
        <v>13</v>
      </c>
      <c r="H28" s="27" t="s">
        <v>14</v>
      </c>
      <c r="I28" s="22" t="s">
        <v>17</v>
      </c>
      <c r="J28" s="34">
        <f>SUM(J29)</f>
        <v>0</v>
      </c>
      <c r="K28" s="34">
        <f>SUM(K29)</f>
        <v>0</v>
      </c>
      <c r="L28" s="34">
        <f>SUM(L29)</f>
        <v>0</v>
      </c>
    </row>
    <row r="29" spans="1:12" ht="45" x14ac:dyDescent="0.25">
      <c r="A29" s="26" t="s">
        <v>48</v>
      </c>
      <c r="B29" s="27" t="s">
        <v>39</v>
      </c>
      <c r="C29" s="27" t="s">
        <v>28</v>
      </c>
      <c r="D29" s="27" t="s">
        <v>30</v>
      </c>
      <c r="E29" s="27" t="s">
        <v>28</v>
      </c>
      <c r="F29" s="27" t="s">
        <v>13</v>
      </c>
      <c r="G29" s="27" t="s">
        <v>29</v>
      </c>
      <c r="H29" s="27" t="s">
        <v>14</v>
      </c>
      <c r="I29" s="22" t="s">
        <v>18</v>
      </c>
      <c r="J29" s="34">
        <v>0</v>
      </c>
      <c r="K29" s="28"/>
      <c r="L29" s="28"/>
    </row>
    <row r="30" spans="1:12" ht="31.2" x14ac:dyDescent="0.25">
      <c r="A30" s="23" t="s">
        <v>4</v>
      </c>
      <c r="B30" s="24" t="s">
        <v>25</v>
      </c>
      <c r="C30" s="24" t="s">
        <v>28</v>
      </c>
      <c r="D30" s="24" t="s">
        <v>33</v>
      </c>
      <c r="E30" s="24" t="s">
        <v>13</v>
      </c>
      <c r="F30" s="24" t="s">
        <v>13</v>
      </c>
      <c r="G30" s="24" t="s">
        <v>13</v>
      </c>
      <c r="H30" s="24" t="s">
        <v>14</v>
      </c>
      <c r="I30" s="25" t="s">
        <v>25</v>
      </c>
      <c r="J30" s="33">
        <f>SUM(J32+J31)</f>
        <v>191971.20000000019</v>
      </c>
      <c r="K30" s="33">
        <f>SUM(K32+K31)</f>
        <v>76291.299999999814</v>
      </c>
      <c r="L30" s="33">
        <f>SUM(L32+L31)</f>
        <v>68921.700000000186</v>
      </c>
    </row>
    <row r="31" spans="1:12" ht="30" x14ac:dyDescent="0.25">
      <c r="A31" s="26" t="s">
        <v>32</v>
      </c>
      <c r="B31" s="27" t="s">
        <v>25</v>
      </c>
      <c r="C31" s="27" t="s">
        <v>28</v>
      </c>
      <c r="D31" s="27" t="s">
        <v>33</v>
      </c>
      <c r="E31" s="27" t="s">
        <v>31</v>
      </c>
      <c r="F31" s="27" t="s">
        <v>28</v>
      </c>
      <c r="G31" s="27" t="s">
        <v>29</v>
      </c>
      <c r="H31" s="27" t="s">
        <v>14</v>
      </c>
      <c r="I31" s="22" t="s">
        <v>19</v>
      </c>
      <c r="J31" s="34">
        <f>-(4902426.3+23720+J22+J26)</f>
        <v>-4976146.3</v>
      </c>
      <c r="K31" s="34">
        <f>-(4899312.9+18037+K22+K26)</f>
        <v>-5142349.9000000004</v>
      </c>
      <c r="L31" s="34">
        <f>-(4655016.3+20226+L22+L26)</f>
        <v>-4775242.3</v>
      </c>
    </row>
    <row r="32" spans="1:12" ht="30.6" x14ac:dyDescent="0.25">
      <c r="A32" s="26" t="s">
        <v>36</v>
      </c>
      <c r="B32" s="27" t="s">
        <v>25</v>
      </c>
      <c r="C32" s="27" t="s">
        <v>28</v>
      </c>
      <c r="D32" s="27" t="s">
        <v>33</v>
      </c>
      <c r="E32" s="27" t="s">
        <v>31</v>
      </c>
      <c r="F32" s="27" t="s">
        <v>28</v>
      </c>
      <c r="G32" s="27" t="s">
        <v>29</v>
      </c>
      <c r="H32" s="27" t="s">
        <v>14</v>
      </c>
      <c r="I32" s="22" t="s">
        <v>20</v>
      </c>
      <c r="J32" s="34">
        <f>(5025505.9+142611.6-J24-J28)-J36</f>
        <v>5168117.5</v>
      </c>
      <c r="K32" s="34">
        <f>(4992470.2+1171-K24-K28)-K36</f>
        <v>5218641.2</v>
      </c>
      <c r="L32" s="34">
        <f>(4742993+1171-L24-L28)-L36</f>
        <v>4844164</v>
      </c>
    </row>
    <row r="33" spans="1:12" ht="31.2" x14ac:dyDescent="0.25">
      <c r="A33" s="23" t="s">
        <v>5</v>
      </c>
      <c r="B33" s="24" t="s">
        <v>25</v>
      </c>
      <c r="C33" s="24" t="s">
        <v>28</v>
      </c>
      <c r="D33" s="24" t="s">
        <v>34</v>
      </c>
      <c r="E33" s="24" t="s">
        <v>13</v>
      </c>
      <c r="F33" s="24" t="s">
        <v>13</v>
      </c>
      <c r="G33" s="24" t="s">
        <v>13</v>
      </c>
      <c r="H33" s="24" t="s">
        <v>14</v>
      </c>
      <c r="I33" s="25" t="s">
        <v>25</v>
      </c>
      <c r="J33" s="33">
        <f>SUM(J34)</f>
        <v>0</v>
      </c>
      <c r="K33" s="33">
        <f t="shared" ref="K33:L35" si="2">SUM(K34)</f>
        <v>0</v>
      </c>
      <c r="L33" s="33">
        <f t="shared" si="2"/>
        <v>0</v>
      </c>
    </row>
    <row r="34" spans="1:12" ht="31.2" hidden="1" x14ac:dyDescent="0.25">
      <c r="A34" s="17" t="s">
        <v>24</v>
      </c>
      <c r="B34" s="29" t="s">
        <v>25</v>
      </c>
      <c r="C34" s="29" t="s">
        <v>28</v>
      </c>
      <c r="D34" s="29" t="s">
        <v>34</v>
      </c>
      <c r="E34" s="29" t="s">
        <v>29</v>
      </c>
      <c r="F34" s="29" t="s">
        <v>13</v>
      </c>
      <c r="G34" s="29" t="s">
        <v>13</v>
      </c>
      <c r="H34" s="29" t="s">
        <v>14</v>
      </c>
      <c r="I34" s="20" t="s">
        <v>25</v>
      </c>
      <c r="J34" s="32">
        <f>SUM(J35)</f>
        <v>0</v>
      </c>
      <c r="K34" s="32">
        <f t="shared" si="2"/>
        <v>0</v>
      </c>
      <c r="L34" s="32">
        <f t="shared" si="2"/>
        <v>0</v>
      </c>
    </row>
    <row r="35" spans="1:12" ht="124.2" hidden="1" customHeight="1" x14ac:dyDescent="0.25">
      <c r="A35" s="26" t="s">
        <v>49</v>
      </c>
      <c r="B35" s="27" t="s">
        <v>25</v>
      </c>
      <c r="C35" s="27" t="s">
        <v>28</v>
      </c>
      <c r="D35" s="27" t="s">
        <v>34</v>
      </c>
      <c r="E35" s="27" t="s">
        <v>29</v>
      </c>
      <c r="F35" s="27" t="s">
        <v>28</v>
      </c>
      <c r="G35" s="27" t="s">
        <v>13</v>
      </c>
      <c r="H35" s="27" t="s">
        <v>14</v>
      </c>
      <c r="I35" s="22" t="s">
        <v>17</v>
      </c>
      <c r="J35" s="34">
        <f>SUM(J36)</f>
        <v>0</v>
      </c>
      <c r="K35" s="34">
        <f t="shared" si="2"/>
        <v>0</v>
      </c>
      <c r="L35" s="34">
        <f t="shared" si="2"/>
        <v>0</v>
      </c>
    </row>
    <row r="36" spans="1:12" ht="124.95" hidden="1" customHeight="1" x14ac:dyDescent="0.25">
      <c r="A36" s="26" t="s">
        <v>50</v>
      </c>
      <c r="B36" s="27" t="s">
        <v>39</v>
      </c>
      <c r="C36" s="27" t="s">
        <v>28</v>
      </c>
      <c r="D36" s="27" t="s">
        <v>34</v>
      </c>
      <c r="E36" s="27" t="s">
        <v>29</v>
      </c>
      <c r="F36" s="27" t="s">
        <v>28</v>
      </c>
      <c r="G36" s="27" t="s">
        <v>29</v>
      </c>
      <c r="H36" s="27" t="s">
        <v>14</v>
      </c>
      <c r="I36" s="22" t="s">
        <v>18</v>
      </c>
      <c r="J36" s="34"/>
      <c r="K36" s="28"/>
      <c r="L36" s="28"/>
    </row>
    <row r="37" spans="1:12" s="1" customFormat="1" ht="17.399999999999999" x14ac:dyDescent="0.25">
      <c r="A37" s="41" t="s">
        <v>37</v>
      </c>
      <c r="B37" s="41"/>
      <c r="C37" s="41"/>
      <c r="D37" s="41"/>
      <c r="E37" s="41"/>
      <c r="F37" s="41"/>
      <c r="G37" s="41"/>
      <c r="H37" s="41"/>
      <c r="I37" s="41"/>
      <c r="J37" s="41"/>
    </row>
    <row r="38" spans="1:12" s="1" customFormat="1" ht="11.25" customHeight="1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37"/>
    </row>
    <row r="39" spans="1:12" s="1" customFormat="1" ht="11.25" customHeight="1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</row>
    <row r="40" spans="1:12" s="1" customFormat="1" ht="17.399999999999999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36"/>
    </row>
    <row r="41" spans="1:12" s="1" customFormat="1" ht="15" x14ac:dyDescent="0.25">
      <c r="A41" s="14" t="s">
        <v>44</v>
      </c>
      <c r="B41" s="14"/>
      <c r="C41" s="14"/>
      <c r="D41" s="14"/>
      <c r="E41" s="14"/>
      <c r="F41" s="14"/>
      <c r="G41" s="14"/>
      <c r="H41" s="40" t="s">
        <v>43</v>
      </c>
      <c r="I41" s="40"/>
      <c r="J41" s="40"/>
    </row>
    <row r="42" spans="1:12" s="1" customFormat="1" ht="12.75" customHeigh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A48" s="6"/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  <row r="70" spans="2:10" s="1" customFormat="1" x14ac:dyDescent="0.25">
      <c r="B70" s="2"/>
      <c r="C70" s="2"/>
      <c r="D70" s="2"/>
      <c r="E70" s="2"/>
      <c r="F70" s="2"/>
      <c r="G70" s="2"/>
      <c r="H70" s="2"/>
      <c r="J70" s="5"/>
    </row>
  </sheetData>
  <mergeCells count="7">
    <mergeCell ref="H41:J41"/>
    <mergeCell ref="A37:J37"/>
    <mergeCell ref="A13:L13"/>
    <mergeCell ref="J15:J16"/>
    <mergeCell ref="K15:L15"/>
    <mergeCell ref="A15:A16"/>
    <mergeCell ref="C15:I15"/>
  </mergeCells>
  <phoneticPr fontId="0" type="noConversion"/>
  <pageMargins left="0.78740157480314965" right="0.19685039370078741" top="0.78740157480314965" bottom="0.78740157480314965" header="0.15748031496062992" footer="0.19685039370078741"/>
  <pageSetup paperSize="9" scale="80" orientation="landscape" blackAndWhite="1" copies="2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Асницкая Т.В.</cp:lastModifiedBy>
  <cp:lastPrinted>2019-04-25T11:13:23Z</cp:lastPrinted>
  <dcterms:created xsi:type="dcterms:W3CDTF">1999-03-18T06:53:45Z</dcterms:created>
  <dcterms:modified xsi:type="dcterms:W3CDTF">2019-04-25T13:44:15Z</dcterms:modified>
</cp:coreProperties>
</file>