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240" windowWidth="9210" windowHeight="4680"/>
  </bookViews>
  <sheets>
    <sheet name="приложение 8" sheetId="3" r:id="rId1"/>
  </sheets>
  <definedNames>
    <definedName name="_xlnm.Print_Titles" localSheetId="0">'приложение 8'!$18:$19</definedName>
  </definedNames>
  <calcPr calcId="124519"/>
</workbook>
</file>

<file path=xl/calcChain.xml><?xml version="1.0" encoding="utf-8"?>
<calcChain xmlns="http://schemas.openxmlformats.org/spreadsheetml/2006/main">
  <c r="J24" i="3"/>
  <c r="J26"/>
  <c r="K26" l="1"/>
  <c r="J38"/>
  <c r="J37" s="1"/>
  <c r="J36" s="1"/>
  <c r="K38"/>
  <c r="K37" s="1"/>
  <c r="K36" s="1"/>
  <c r="L38"/>
  <c r="L37" s="1"/>
  <c r="L36" s="1"/>
  <c r="K31"/>
  <c r="K35" s="1"/>
  <c r="L31"/>
  <c r="L35" s="1"/>
  <c r="K29"/>
  <c r="K34" s="1"/>
  <c r="L29"/>
  <c r="L34" s="1"/>
  <c r="L26"/>
  <c r="K24"/>
  <c r="L24"/>
  <c r="J23"/>
  <c r="J29"/>
  <c r="J34" s="1"/>
  <c r="J31"/>
  <c r="J35" s="1"/>
  <c r="K33" l="1"/>
  <c r="L28"/>
  <c r="L33"/>
  <c r="K23"/>
  <c r="K28"/>
  <c r="J28"/>
  <c r="J33" s="1"/>
  <c r="J40" s="1"/>
  <c r="L23"/>
  <c r="L40" l="1"/>
  <c r="L20" s="1"/>
  <c r="L22" s="1"/>
  <c r="L21" s="1"/>
  <c r="K40"/>
  <c r="K20" s="1"/>
  <c r="K22" s="1"/>
  <c r="K21" s="1"/>
  <c r="J20"/>
  <c r="J22" s="1"/>
  <c r="J21" s="1"/>
</calcChain>
</file>

<file path=xl/sharedStrings.xml><?xml version="1.0" encoding="utf-8"?>
<sst xmlns="http://schemas.openxmlformats.org/spreadsheetml/2006/main" count="194" uniqueCount="65">
  <si>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</si>
  <si>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</si>
  <si>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</si>
  <si>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</si>
  <si>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</si>
  <si>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</si>
  <si>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</si>
  <si>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</si>
  <si>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</si>
  <si>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</si>
  <si>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</si>
  <si>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</si>
  <si>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</si>
  <si>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</si>
  <si>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</si>
  <si>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</si>
  <si>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</si>
  <si>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</si>
  <si>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</si>
  <si>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</si>
  <si>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</si>
  <si>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</si>
  <si>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</si>
  <si>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</si>
  <si>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</si>
  <si>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</si>
  <si>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</si>
  <si>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</si>
  <si>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</si>
  <si>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</si>
  <si>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</si>
  <si>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</si>
  <si>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</si>
  <si>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</si>
  <si>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</si>
  <si>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</si>
  <si>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</si>
  <si>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</si>
  <si>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</si>
  <si>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</si>
  <si>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</si>
  <si>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</si>
  <si>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</si>
  <si>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Г.О.Панин</t>
  </si>
  <si>
    <t>Глава городского округа Орехово-Зуево</t>
  </si>
  <si>
    <t>2020 год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</si>
  <si>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</si>
  <si>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</si>
  <si>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</si>
  <si>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</si>
  <si>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</si>
  <si>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Приложение № 8</t>
  </si>
  <si>
    <t>к решению Совета депутатов</t>
  </si>
  <si>
    <t>Сумма                         на 2019 год</t>
  </si>
  <si>
    <t>2021 год</t>
  </si>
  <si>
    <t xml:space="preserve">Источники внутреннего финансирования дефицита бюджета городского округа Орехово-Зуево на 2019 год и на плановый период 2020 и 2021 годов </t>
  </si>
  <si>
    <t>на 2019 год и на плановый период 2020 и 2021 годов."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</si>
  <si>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</si>
  <si>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</si>
  <si>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</si>
  <si>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от 20.12.2018 № 531/59</t>
  </si>
  <si>
    <t>городского округа Орехово-Зуево</t>
  </si>
  <si>
    <t>Приложение № 6</t>
  </si>
  <si>
    <t>ПРОЕКТ</t>
  </si>
  <si>
    <t>от_________   № ___ /_____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</si>
</sst>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4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74"/>
  <sheetViews>
    <sheetView tabSelected="1" zoomScale="70" zoomScaleNormal="70" zoomScalePageLayoutView="55" workbookViewId="0">
      <selection activeCell="AC15" sqref="AC15"/>
    </sheetView>
  </sheetViews>
  <sheetFormatPr defaultColWidth="6.42578125" defaultRowHeight="15"/>
  <cols>
    <col min="1" max="1" width="59.28515625" style="2" customWidth="1"/>
    <col min="2" max="2" width="8.7109375" style="2" customWidth="1"/>
    <col min="3" max="3" width="6.85546875" style="2" customWidth="1"/>
    <col min="4" max="4" width="7.140625" style="2" customWidth="1"/>
    <col min="5" max="5" width="7.28515625" style="2" customWidth="1"/>
    <col min="6" max="6" width="9.140625" style="2" customWidth="1"/>
    <col min="7" max="7" width="8" style="2" customWidth="1"/>
    <col min="8" max="8" width="7.7109375" style="2" customWidth="1"/>
    <col min="9" max="9" width="8.42578125" style="2" customWidth="1"/>
    <col min="10" max="10" width="14.85546875" style="3" customWidth="1"/>
    <col min="11" max="11" width="15.140625" style="2" customWidth="1"/>
    <col min="12" max="12" width="16" style="2" customWidth="1"/>
    <col min="13" max="13" width="6.5703125" style="2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2" spans="1:12" ht="18.75">
      <c r="K2" s="50" t="s">
        <v>63</v>
      </c>
    </row>
    <row r="4" spans="1:12" ht="15.75">
      <c r="H4" s="8" t="s">
        <v>62</v>
      </c>
    </row>
    <row r="5" spans="1:12" ht="15.75">
      <c r="H5" s="8" t="s">
        <v>52</v>
      </c>
    </row>
    <row r="6" spans="1:12" ht="15.75">
      <c r="H6" s="9" t="s">
        <v>61</v>
      </c>
    </row>
    <row r="7" spans="1:12" ht="15.75">
      <c r="H7" s="8" t="s">
        <v>64</v>
      </c>
    </row>
    <row r="9" spans="1:12" ht="15" customHeight="1">
      <c r="A9" s="7"/>
      <c r="B9" s="7"/>
      <c r="C9" s="7"/>
      <c r="D9" s="7"/>
      <c r="F9"/>
      <c r="G9"/>
      <c r="H9" s="8" t="s">
        <v>51</v>
      </c>
    </row>
    <row r="10" spans="1:12" ht="15" customHeight="1">
      <c r="A10" s="7"/>
      <c r="B10" s="7"/>
      <c r="C10" s="7"/>
      <c r="D10" s="7"/>
      <c r="F10"/>
      <c r="G10"/>
      <c r="H10" s="8" t="s">
        <v>52</v>
      </c>
    </row>
    <row r="11" spans="1:12" ht="15" customHeight="1">
      <c r="A11" s="7"/>
      <c r="B11" s="7"/>
      <c r="C11" s="7"/>
      <c r="D11" s="7"/>
      <c r="F11"/>
      <c r="G11"/>
      <c r="H11" s="9" t="s">
        <v>40</v>
      </c>
    </row>
    <row r="12" spans="1:12" ht="15" customHeight="1">
      <c r="A12" s="7"/>
      <c r="B12" s="7"/>
      <c r="C12" s="7"/>
      <c r="D12" s="7"/>
      <c r="F12"/>
      <c r="G12"/>
      <c r="H12" s="8" t="s">
        <v>60</v>
      </c>
    </row>
    <row r="13" spans="1:12" ht="15" customHeight="1">
      <c r="A13" s="7"/>
      <c r="B13" s="7"/>
      <c r="C13" s="7"/>
      <c r="D13" s="7"/>
      <c r="F13"/>
      <c r="G13"/>
      <c r="H13" s="9" t="s">
        <v>41</v>
      </c>
    </row>
    <row r="14" spans="1:12" ht="15.6" customHeight="1">
      <c r="A14" s="7"/>
      <c r="B14" s="7"/>
      <c r="C14" s="7"/>
      <c r="D14" s="7"/>
      <c r="F14" s="15"/>
      <c r="G14" s="15"/>
      <c r="H14" s="15" t="s">
        <v>56</v>
      </c>
    </row>
    <row r="15" spans="1:12" ht="8.25" customHeight="1">
      <c r="A15" s="7"/>
      <c r="B15" s="7"/>
      <c r="C15" s="7"/>
      <c r="D15" s="7"/>
      <c r="F15" s="15"/>
      <c r="G15" s="15"/>
      <c r="H15" s="15"/>
    </row>
    <row r="16" spans="1:12" ht="33.6" customHeight="1">
      <c r="A16" s="44" t="s">
        <v>55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19.5" customHeight="1">
      <c r="A17" s="10"/>
      <c r="B17" s="7"/>
      <c r="C17" s="7"/>
      <c r="D17" s="7"/>
      <c r="E17" s="7"/>
      <c r="F17" s="7"/>
      <c r="G17" s="7"/>
      <c r="H17" s="7"/>
      <c r="I17" s="7"/>
      <c r="J17" s="2"/>
      <c r="L17" s="11" t="s">
        <v>0</v>
      </c>
    </row>
    <row r="18" spans="1:12" ht="46.7" customHeight="1">
      <c r="A18" s="48" t="s">
        <v>26</v>
      </c>
      <c r="B18" s="12"/>
      <c r="C18" s="47" t="s">
        <v>12</v>
      </c>
      <c r="D18" s="47"/>
      <c r="E18" s="47"/>
      <c r="F18" s="47"/>
      <c r="G18" s="47"/>
      <c r="H18" s="47"/>
      <c r="I18" s="47"/>
      <c r="J18" s="45" t="s">
        <v>53</v>
      </c>
      <c r="K18" s="47" t="s">
        <v>42</v>
      </c>
      <c r="L18" s="47"/>
    </row>
    <row r="19" spans="1:12" ht="114.75" customHeight="1">
      <c r="A19" s="49"/>
      <c r="B19" s="13" t="s">
        <v>9</v>
      </c>
      <c r="C19" s="13" t="s">
        <v>7</v>
      </c>
      <c r="D19" s="13" t="s">
        <v>6</v>
      </c>
      <c r="E19" s="13" t="s">
        <v>8</v>
      </c>
      <c r="F19" s="13" t="s">
        <v>10</v>
      </c>
      <c r="G19" s="13" t="s">
        <v>21</v>
      </c>
      <c r="H19" s="13" t="s">
        <v>11</v>
      </c>
      <c r="I19" s="13" t="s">
        <v>23</v>
      </c>
      <c r="J19" s="46"/>
      <c r="K19" s="40" t="s">
        <v>45</v>
      </c>
      <c r="L19" s="40" t="s">
        <v>54</v>
      </c>
    </row>
    <row r="20" spans="1:12" s="4" customFormat="1" ht="31.5">
      <c r="A20" s="17" t="s">
        <v>38</v>
      </c>
      <c r="B20" s="18"/>
      <c r="C20" s="18"/>
      <c r="D20" s="18"/>
      <c r="E20" s="18"/>
      <c r="F20" s="18"/>
      <c r="G20" s="18"/>
      <c r="H20" s="18"/>
      <c r="I20" s="19"/>
      <c r="J20" s="34">
        <f>SUM(-J40)</f>
        <v>-241971.20000000019</v>
      </c>
      <c r="K20" s="34">
        <f>SUM(-K40)</f>
        <v>-76291.299999999814</v>
      </c>
      <c r="L20" s="34">
        <f>SUM(-L40)</f>
        <v>-68921.700000000186</v>
      </c>
    </row>
    <row r="21" spans="1:12" s="4" customFormat="1" ht="31.5">
      <c r="A21" s="17" t="s">
        <v>35</v>
      </c>
      <c r="B21" s="18"/>
      <c r="C21" s="18"/>
      <c r="D21" s="18"/>
      <c r="E21" s="18"/>
      <c r="F21" s="18"/>
      <c r="G21" s="18"/>
      <c r="H21" s="18"/>
      <c r="I21" s="20"/>
      <c r="J21" s="21">
        <f>SUM(J22/1247473.7)</f>
        <v>0.1939689790654506</v>
      </c>
      <c r="K21" s="21">
        <f>SUM(K22/1281784.9)</f>
        <v>5.9519580859471677E-2</v>
      </c>
      <c r="L21" s="21">
        <f>SUM(L22/1289042.4)</f>
        <v>5.3467364611125431E-2</v>
      </c>
    </row>
    <row r="22" spans="1:12" ht="31.5">
      <c r="A22" s="17" t="s">
        <v>27</v>
      </c>
      <c r="B22" s="22"/>
      <c r="C22" s="22"/>
      <c r="D22" s="22"/>
      <c r="E22" s="22"/>
      <c r="F22" s="22"/>
      <c r="G22" s="22"/>
      <c r="H22" s="22"/>
      <c r="I22" s="23"/>
      <c r="J22" s="34">
        <f>SUM(-J20)</f>
        <v>241971.20000000019</v>
      </c>
      <c r="K22" s="34">
        <f>SUM(-K20)</f>
        <v>76291.299999999814</v>
      </c>
      <c r="L22" s="34">
        <f>SUM(-L20)</f>
        <v>68921.700000000186</v>
      </c>
    </row>
    <row r="23" spans="1:12" ht="31.5">
      <c r="A23" s="24" t="s">
        <v>1</v>
      </c>
      <c r="B23" s="25" t="s">
        <v>25</v>
      </c>
      <c r="C23" s="25" t="s">
        <v>28</v>
      </c>
      <c r="D23" s="25" t="s">
        <v>31</v>
      </c>
      <c r="E23" s="25" t="s">
        <v>13</v>
      </c>
      <c r="F23" s="25" t="s">
        <v>13</v>
      </c>
      <c r="G23" s="25" t="s">
        <v>13</v>
      </c>
      <c r="H23" s="25" t="s">
        <v>14</v>
      </c>
      <c r="I23" s="26" t="s">
        <v>25</v>
      </c>
      <c r="J23" s="35">
        <f>SUM(J24+J26)</f>
        <v>0</v>
      </c>
      <c r="K23" s="35">
        <f>SUM(K24+K26)</f>
        <v>0</v>
      </c>
      <c r="L23" s="35">
        <f>SUM(L24+L26)</f>
        <v>0</v>
      </c>
    </row>
    <row r="24" spans="1:12" ht="30">
      <c r="A24" s="27" t="s">
        <v>2</v>
      </c>
      <c r="B24" s="28" t="s">
        <v>25</v>
      </c>
      <c r="C24" s="28" t="s">
        <v>28</v>
      </c>
      <c r="D24" s="28" t="s">
        <v>31</v>
      </c>
      <c r="E24" s="28" t="s">
        <v>13</v>
      </c>
      <c r="F24" s="28" t="s">
        <v>13</v>
      </c>
      <c r="G24" s="28" t="s">
        <v>13</v>
      </c>
      <c r="H24" s="28" t="s">
        <v>14</v>
      </c>
      <c r="I24" s="23" t="s">
        <v>15</v>
      </c>
      <c r="J24" s="36">
        <f>SUM(J25)</f>
        <v>0</v>
      </c>
      <c r="K24" s="36">
        <f>SUM(K25)</f>
        <v>225000</v>
      </c>
      <c r="L24" s="36">
        <f>SUM(L25)</f>
        <v>100000</v>
      </c>
    </row>
    <row r="25" spans="1:12" ht="35.25" customHeight="1">
      <c r="A25" s="27" t="s">
        <v>57</v>
      </c>
      <c r="B25" s="28" t="s">
        <v>39</v>
      </c>
      <c r="C25" s="28" t="s">
        <v>28</v>
      </c>
      <c r="D25" s="28" t="s">
        <v>31</v>
      </c>
      <c r="E25" s="28" t="s">
        <v>13</v>
      </c>
      <c r="F25" s="28" t="s">
        <v>13</v>
      </c>
      <c r="G25" s="28" t="s">
        <v>29</v>
      </c>
      <c r="H25" s="28" t="s">
        <v>14</v>
      </c>
      <c r="I25" s="23" t="s">
        <v>16</v>
      </c>
      <c r="J25" s="36">
        <v>0</v>
      </c>
      <c r="K25" s="36">
        <v>225000</v>
      </c>
      <c r="L25" s="36">
        <v>100000</v>
      </c>
    </row>
    <row r="26" spans="1:12" ht="30.75" customHeight="1">
      <c r="A26" s="27" t="s">
        <v>3</v>
      </c>
      <c r="B26" s="28" t="s">
        <v>25</v>
      </c>
      <c r="C26" s="28" t="s">
        <v>28</v>
      </c>
      <c r="D26" s="28" t="s">
        <v>31</v>
      </c>
      <c r="E26" s="28" t="s">
        <v>13</v>
      </c>
      <c r="F26" s="28" t="s">
        <v>13</v>
      </c>
      <c r="G26" s="28" t="s">
        <v>13</v>
      </c>
      <c r="H26" s="28" t="s">
        <v>14</v>
      </c>
      <c r="I26" s="23" t="s">
        <v>17</v>
      </c>
      <c r="J26" s="36">
        <f>SUM(J27)</f>
        <v>0</v>
      </c>
      <c r="K26" s="36">
        <f>SUM(K27)</f>
        <v>-225000</v>
      </c>
      <c r="L26" s="36">
        <f>SUM(L27)</f>
        <v>-100000</v>
      </c>
    </row>
    <row r="27" spans="1:12" ht="30">
      <c r="A27" s="27" t="s">
        <v>58</v>
      </c>
      <c r="B27" s="28" t="s">
        <v>39</v>
      </c>
      <c r="C27" s="28" t="s">
        <v>28</v>
      </c>
      <c r="D27" s="28" t="s">
        <v>31</v>
      </c>
      <c r="E27" s="28" t="s">
        <v>13</v>
      </c>
      <c r="F27" s="28" t="s">
        <v>13</v>
      </c>
      <c r="G27" s="28" t="s">
        <v>29</v>
      </c>
      <c r="H27" s="28" t="s">
        <v>14</v>
      </c>
      <c r="I27" s="23" t="s">
        <v>18</v>
      </c>
      <c r="J27" s="36">
        <v>0</v>
      </c>
      <c r="K27" s="36">
        <v>-225000</v>
      </c>
      <c r="L27" s="36">
        <v>-100000</v>
      </c>
    </row>
    <row r="28" spans="1:12" ht="31.5">
      <c r="A28" s="24" t="s">
        <v>22</v>
      </c>
      <c r="B28" s="25" t="s">
        <v>25</v>
      </c>
      <c r="C28" s="25" t="s">
        <v>28</v>
      </c>
      <c r="D28" s="25" t="s">
        <v>30</v>
      </c>
      <c r="E28" s="25" t="s">
        <v>13</v>
      </c>
      <c r="F28" s="25" t="s">
        <v>13</v>
      </c>
      <c r="G28" s="25" t="s">
        <v>13</v>
      </c>
      <c r="H28" s="25" t="s">
        <v>14</v>
      </c>
      <c r="I28" s="26" t="s">
        <v>25</v>
      </c>
      <c r="J28" s="35">
        <f>SUM(J29+J31)</f>
        <v>0</v>
      </c>
      <c r="K28" s="35">
        <f>SUM(K29+K31)</f>
        <v>0</v>
      </c>
      <c r="L28" s="35">
        <f>SUM(L29+L31)</f>
        <v>0</v>
      </c>
    </row>
    <row r="29" spans="1:12" ht="34.5" customHeight="1">
      <c r="A29" s="27" t="s">
        <v>46</v>
      </c>
      <c r="B29" s="28" t="s">
        <v>25</v>
      </c>
      <c r="C29" s="28" t="s">
        <v>28</v>
      </c>
      <c r="D29" s="28" t="s">
        <v>30</v>
      </c>
      <c r="E29" s="28" t="s">
        <v>28</v>
      </c>
      <c r="F29" s="28" t="s">
        <v>13</v>
      </c>
      <c r="G29" s="28" t="s">
        <v>13</v>
      </c>
      <c r="H29" s="28" t="s">
        <v>14</v>
      </c>
      <c r="I29" s="23" t="s">
        <v>15</v>
      </c>
      <c r="J29" s="36">
        <f>SUM(J30)</f>
        <v>0</v>
      </c>
      <c r="K29" s="36">
        <f>SUM(K30)</f>
        <v>0</v>
      </c>
      <c r="L29" s="36">
        <f>SUM(L30)</f>
        <v>0</v>
      </c>
    </row>
    <row r="30" spans="1:12" ht="49.5" customHeight="1">
      <c r="A30" s="27" t="s">
        <v>59</v>
      </c>
      <c r="B30" s="28" t="s">
        <v>39</v>
      </c>
      <c r="C30" s="28" t="s">
        <v>28</v>
      </c>
      <c r="D30" s="28" t="s">
        <v>30</v>
      </c>
      <c r="E30" s="28" t="s">
        <v>28</v>
      </c>
      <c r="F30" s="28" t="s">
        <v>13</v>
      </c>
      <c r="G30" s="28" t="s">
        <v>29</v>
      </c>
      <c r="H30" s="28" t="s">
        <v>14</v>
      </c>
      <c r="I30" s="23" t="s">
        <v>16</v>
      </c>
      <c r="J30" s="36">
        <v>0</v>
      </c>
      <c r="K30" s="29"/>
      <c r="L30" s="29"/>
    </row>
    <row r="31" spans="1:12" ht="45">
      <c r="A31" s="27" t="s">
        <v>47</v>
      </c>
      <c r="B31" s="28" t="s">
        <v>25</v>
      </c>
      <c r="C31" s="28" t="s">
        <v>28</v>
      </c>
      <c r="D31" s="28" t="s">
        <v>30</v>
      </c>
      <c r="E31" s="28" t="s">
        <v>28</v>
      </c>
      <c r="F31" s="28" t="s">
        <v>13</v>
      </c>
      <c r="G31" s="28" t="s">
        <v>13</v>
      </c>
      <c r="H31" s="28" t="s">
        <v>14</v>
      </c>
      <c r="I31" s="23" t="s">
        <v>17</v>
      </c>
      <c r="J31" s="36">
        <f>SUM(J32)</f>
        <v>0</v>
      </c>
      <c r="K31" s="36">
        <f>SUM(K32)</f>
        <v>0</v>
      </c>
      <c r="L31" s="36">
        <f>SUM(L32)</f>
        <v>0</v>
      </c>
    </row>
    <row r="32" spans="1:12" ht="45">
      <c r="A32" s="27" t="s">
        <v>48</v>
      </c>
      <c r="B32" s="28" t="s">
        <v>39</v>
      </c>
      <c r="C32" s="28" t="s">
        <v>28</v>
      </c>
      <c r="D32" s="28" t="s">
        <v>30</v>
      </c>
      <c r="E32" s="28" t="s">
        <v>28</v>
      </c>
      <c r="F32" s="28" t="s">
        <v>13</v>
      </c>
      <c r="G32" s="28" t="s">
        <v>29</v>
      </c>
      <c r="H32" s="28" t="s">
        <v>14</v>
      </c>
      <c r="I32" s="23" t="s">
        <v>18</v>
      </c>
      <c r="J32" s="36">
        <v>0</v>
      </c>
      <c r="K32" s="29"/>
      <c r="L32" s="29"/>
    </row>
    <row r="33" spans="1:12" ht="31.5">
      <c r="A33" s="24" t="s">
        <v>4</v>
      </c>
      <c r="B33" s="25" t="s">
        <v>25</v>
      </c>
      <c r="C33" s="25" t="s">
        <v>28</v>
      </c>
      <c r="D33" s="25" t="s">
        <v>33</v>
      </c>
      <c r="E33" s="25" t="s">
        <v>13</v>
      </c>
      <c r="F33" s="25" t="s">
        <v>13</v>
      </c>
      <c r="G33" s="25" t="s">
        <v>13</v>
      </c>
      <c r="H33" s="25" t="s">
        <v>14</v>
      </c>
      <c r="I33" s="26" t="s">
        <v>25</v>
      </c>
      <c r="J33" s="35">
        <f>SUM(J35+J34)</f>
        <v>241971.20000000019</v>
      </c>
      <c r="K33" s="35">
        <f>SUM(K35+K34)</f>
        <v>76291.299999999814</v>
      </c>
      <c r="L33" s="35">
        <f>SUM(L35+L34)</f>
        <v>68921.700000000186</v>
      </c>
    </row>
    <row r="34" spans="1:12" ht="30">
      <c r="A34" s="27" t="s">
        <v>32</v>
      </c>
      <c r="B34" s="28" t="s">
        <v>25</v>
      </c>
      <c r="C34" s="28" t="s">
        <v>28</v>
      </c>
      <c r="D34" s="28" t="s">
        <v>33</v>
      </c>
      <c r="E34" s="28" t="s">
        <v>31</v>
      </c>
      <c r="F34" s="28" t="s">
        <v>28</v>
      </c>
      <c r="G34" s="28" t="s">
        <v>29</v>
      </c>
      <c r="H34" s="28" t="s">
        <v>14</v>
      </c>
      <c r="I34" s="23" t="s">
        <v>19</v>
      </c>
      <c r="J34" s="36">
        <f>-(4902426.3+23720+J25+J29)</f>
        <v>-4926146.3</v>
      </c>
      <c r="K34" s="36">
        <f>-(4899312.9+18037+K25+K29)</f>
        <v>-5142349.9000000004</v>
      </c>
      <c r="L34" s="36">
        <f>-(4655016.3+20226+L25+L29)</f>
        <v>-4775242.3</v>
      </c>
    </row>
    <row r="35" spans="1:12" ht="30">
      <c r="A35" s="27" t="s">
        <v>36</v>
      </c>
      <c r="B35" s="28" t="s">
        <v>25</v>
      </c>
      <c r="C35" s="28" t="s">
        <v>28</v>
      </c>
      <c r="D35" s="28" t="s">
        <v>33</v>
      </c>
      <c r="E35" s="28" t="s">
        <v>31</v>
      </c>
      <c r="F35" s="28" t="s">
        <v>28</v>
      </c>
      <c r="G35" s="28" t="s">
        <v>29</v>
      </c>
      <c r="H35" s="28" t="s">
        <v>14</v>
      </c>
      <c r="I35" s="23" t="s">
        <v>20</v>
      </c>
      <c r="J35" s="36">
        <f>(5025505.9+142611.6-J27-J31)-J39</f>
        <v>5168117.5</v>
      </c>
      <c r="K35" s="36">
        <f>(4992470.2+1171-K27-K31)-K39</f>
        <v>5218641.2</v>
      </c>
      <c r="L35" s="36">
        <f>(4742993+1171-L27-L31)-L39</f>
        <v>4844164</v>
      </c>
    </row>
    <row r="36" spans="1:12" ht="31.5">
      <c r="A36" s="24" t="s">
        <v>5</v>
      </c>
      <c r="B36" s="25" t="s">
        <v>25</v>
      </c>
      <c r="C36" s="25" t="s">
        <v>28</v>
      </c>
      <c r="D36" s="25" t="s">
        <v>34</v>
      </c>
      <c r="E36" s="25" t="s">
        <v>13</v>
      </c>
      <c r="F36" s="25" t="s">
        <v>13</v>
      </c>
      <c r="G36" s="25" t="s">
        <v>13</v>
      </c>
      <c r="H36" s="25" t="s">
        <v>14</v>
      </c>
      <c r="I36" s="26" t="s">
        <v>25</v>
      </c>
      <c r="J36" s="35">
        <f>SUM(J37)</f>
        <v>0</v>
      </c>
      <c r="K36" s="35">
        <f t="shared" ref="K36:L38" si="0">SUM(K37)</f>
        <v>0</v>
      </c>
      <c r="L36" s="35">
        <f t="shared" si="0"/>
        <v>0</v>
      </c>
    </row>
    <row r="37" spans="1:12" ht="31.5" hidden="1">
      <c r="A37" s="17" t="s">
        <v>24</v>
      </c>
      <c r="B37" s="30" t="s">
        <v>25</v>
      </c>
      <c r="C37" s="30" t="s">
        <v>28</v>
      </c>
      <c r="D37" s="30" t="s">
        <v>34</v>
      </c>
      <c r="E37" s="30" t="s">
        <v>29</v>
      </c>
      <c r="F37" s="30" t="s">
        <v>13</v>
      </c>
      <c r="G37" s="30" t="s">
        <v>13</v>
      </c>
      <c r="H37" s="30" t="s">
        <v>14</v>
      </c>
      <c r="I37" s="20" t="s">
        <v>25</v>
      </c>
      <c r="J37" s="34">
        <f>SUM(J38)</f>
        <v>0</v>
      </c>
      <c r="K37" s="34">
        <f t="shared" si="0"/>
        <v>0</v>
      </c>
      <c r="L37" s="34">
        <f t="shared" si="0"/>
        <v>0</v>
      </c>
    </row>
    <row r="38" spans="1:12" ht="124.15" hidden="1" customHeight="1">
      <c r="A38" s="27" t="s">
        <v>49</v>
      </c>
      <c r="B38" s="28" t="s">
        <v>25</v>
      </c>
      <c r="C38" s="28" t="s">
        <v>28</v>
      </c>
      <c r="D38" s="28" t="s">
        <v>34</v>
      </c>
      <c r="E38" s="28" t="s">
        <v>29</v>
      </c>
      <c r="F38" s="28" t="s">
        <v>28</v>
      </c>
      <c r="G38" s="28" t="s">
        <v>13</v>
      </c>
      <c r="H38" s="28" t="s">
        <v>14</v>
      </c>
      <c r="I38" s="23" t="s">
        <v>17</v>
      </c>
      <c r="J38" s="36">
        <f>SUM(J39)</f>
        <v>0</v>
      </c>
      <c r="K38" s="36">
        <f t="shared" si="0"/>
        <v>0</v>
      </c>
      <c r="L38" s="36">
        <f t="shared" si="0"/>
        <v>0</v>
      </c>
    </row>
    <row r="39" spans="1:12" ht="124.9" hidden="1" customHeight="1">
      <c r="A39" s="27" t="s">
        <v>50</v>
      </c>
      <c r="B39" s="28" t="s">
        <v>39</v>
      </c>
      <c r="C39" s="28" t="s">
        <v>28</v>
      </c>
      <c r="D39" s="28" t="s">
        <v>34</v>
      </c>
      <c r="E39" s="28" t="s">
        <v>29</v>
      </c>
      <c r="F39" s="28" t="s">
        <v>28</v>
      </c>
      <c r="G39" s="28" t="s">
        <v>29</v>
      </c>
      <c r="H39" s="28" t="s">
        <v>14</v>
      </c>
      <c r="I39" s="23" t="s">
        <v>18</v>
      </c>
      <c r="J39" s="36"/>
      <c r="K39" s="29"/>
      <c r="L39" s="29"/>
    </row>
    <row r="40" spans="1:12" ht="15.75">
      <c r="A40" s="31"/>
      <c r="B40" s="32" t="s">
        <v>25</v>
      </c>
      <c r="C40" s="32" t="s">
        <v>13</v>
      </c>
      <c r="D40" s="32" t="s">
        <v>13</v>
      </c>
      <c r="E40" s="32" t="s">
        <v>13</v>
      </c>
      <c r="F40" s="32" t="s">
        <v>13</v>
      </c>
      <c r="G40" s="32" t="s">
        <v>13</v>
      </c>
      <c r="H40" s="32" t="s">
        <v>14</v>
      </c>
      <c r="I40" s="33" t="s">
        <v>25</v>
      </c>
      <c r="J40" s="37">
        <f>SUM(J28+J23+J33+J36)</f>
        <v>241971.20000000019</v>
      </c>
      <c r="K40" s="37">
        <f>SUM(K28+K23+K33+K36)</f>
        <v>76291.299999999814</v>
      </c>
      <c r="L40" s="37">
        <f>SUM(L28+L23+L33+L36)</f>
        <v>68921.700000000186</v>
      </c>
    </row>
    <row r="41" spans="1:12" s="1" customFormat="1" ht="18">
      <c r="A41" s="43" t="s">
        <v>37</v>
      </c>
      <c r="B41" s="43"/>
      <c r="C41" s="43"/>
      <c r="D41" s="43"/>
      <c r="E41" s="43"/>
      <c r="F41" s="43"/>
      <c r="G41" s="43"/>
      <c r="H41" s="43"/>
      <c r="I41" s="43"/>
      <c r="J41" s="43"/>
    </row>
    <row r="42" spans="1:12" s="1" customFormat="1" ht="11.25" customHeight="1">
      <c r="A42" s="39"/>
      <c r="B42" s="39"/>
      <c r="C42" s="39"/>
      <c r="D42" s="39"/>
      <c r="E42" s="39"/>
      <c r="F42" s="39"/>
      <c r="G42" s="39"/>
      <c r="H42" s="39"/>
      <c r="I42" s="39"/>
      <c r="J42" s="39"/>
    </row>
    <row r="43" spans="1:12" s="1" customFormat="1" ht="11.25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</row>
    <row r="44" spans="1:12" s="1" customFormat="1" ht="18">
      <c r="A44" s="16"/>
      <c r="B44" s="16"/>
      <c r="C44" s="16"/>
      <c r="D44" s="16"/>
      <c r="E44" s="16"/>
      <c r="F44" s="16"/>
      <c r="G44" s="16"/>
      <c r="H44" s="16"/>
      <c r="I44" s="16"/>
      <c r="J44" s="38"/>
    </row>
    <row r="45" spans="1:12" s="1" customFormat="1">
      <c r="A45" s="14" t="s">
        <v>44</v>
      </c>
      <c r="B45" s="14"/>
      <c r="C45" s="14"/>
      <c r="D45" s="14"/>
      <c r="E45" s="14"/>
      <c r="F45" s="14"/>
      <c r="G45" s="14"/>
      <c r="H45" s="42" t="s">
        <v>43</v>
      </c>
      <c r="I45" s="42"/>
      <c r="J45" s="42"/>
    </row>
    <row r="46" spans="1:12" s="1" customFormat="1" ht="12.75" customHeight="1">
      <c r="B46" s="2"/>
      <c r="C46" s="2"/>
      <c r="D46" s="2"/>
      <c r="E46" s="2"/>
      <c r="F46" s="2"/>
      <c r="G46" s="2"/>
      <c r="H46" s="2"/>
      <c r="J46" s="5"/>
    </row>
    <row r="47" spans="1:12" s="1" customFormat="1">
      <c r="B47" s="2"/>
      <c r="C47" s="2"/>
      <c r="D47" s="2"/>
      <c r="E47" s="2"/>
      <c r="F47" s="2"/>
      <c r="G47" s="2"/>
      <c r="H47" s="2"/>
      <c r="J47" s="5"/>
    </row>
    <row r="48" spans="1:12" s="1" customFormat="1">
      <c r="B48" s="2"/>
      <c r="C48" s="2"/>
      <c r="D48" s="2"/>
      <c r="E48" s="2"/>
      <c r="F48" s="2"/>
      <c r="G48" s="2"/>
      <c r="H48" s="2"/>
      <c r="J48" s="5"/>
    </row>
    <row r="49" spans="1:10" s="1" customFormat="1">
      <c r="B49" s="2"/>
      <c r="C49" s="2"/>
      <c r="D49" s="2"/>
      <c r="E49" s="2"/>
      <c r="F49" s="2"/>
      <c r="G49" s="2"/>
      <c r="H49" s="2"/>
      <c r="J49" s="5"/>
    </row>
    <row r="50" spans="1:10" s="1" customFormat="1">
      <c r="B50" s="2"/>
      <c r="C50" s="2"/>
      <c r="D50" s="2"/>
      <c r="E50" s="2"/>
      <c r="F50" s="2"/>
      <c r="G50" s="2"/>
      <c r="H50" s="2"/>
      <c r="J50" s="5"/>
    </row>
    <row r="51" spans="1:10" s="1" customFormat="1">
      <c r="B51" s="2"/>
      <c r="C51" s="2"/>
      <c r="D51" s="2"/>
      <c r="E51" s="2"/>
      <c r="F51" s="2"/>
      <c r="G51" s="2"/>
      <c r="H51" s="2"/>
      <c r="J51" s="5"/>
    </row>
    <row r="52" spans="1:10" s="1" customFormat="1">
      <c r="A52" s="6"/>
      <c r="B52" s="2"/>
      <c r="C52" s="2"/>
      <c r="D52" s="2"/>
      <c r="E52" s="2"/>
      <c r="F52" s="2"/>
      <c r="G52" s="2"/>
      <c r="H52" s="2"/>
      <c r="J52" s="5"/>
    </row>
    <row r="53" spans="1:10" s="1" customFormat="1">
      <c r="B53" s="2"/>
      <c r="C53" s="2"/>
      <c r="D53" s="2"/>
      <c r="E53" s="2"/>
      <c r="F53" s="2"/>
      <c r="G53" s="2"/>
      <c r="H53" s="2"/>
      <c r="J53" s="5"/>
    </row>
    <row r="54" spans="1:10" s="1" customFormat="1">
      <c r="B54" s="2"/>
      <c r="C54" s="2"/>
      <c r="D54" s="2"/>
      <c r="E54" s="2"/>
      <c r="F54" s="2"/>
      <c r="G54" s="2"/>
      <c r="H54" s="2"/>
      <c r="J54" s="5"/>
    </row>
    <row r="55" spans="1:10" s="1" customFormat="1">
      <c r="B55" s="2"/>
      <c r="C55" s="2"/>
      <c r="D55" s="2"/>
      <c r="E55" s="2"/>
      <c r="F55" s="2"/>
      <c r="G55" s="2"/>
      <c r="H55" s="2"/>
      <c r="J55" s="5"/>
    </row>
    <row r="56" spans="1:10" s="1" customFormat="1">
      <c r="B56" s="2"/>
      <c r="C56" s="2"/>
      <c r="D56" s="2"/>
      <c r="E56" s="2"/>
      <c r="F56" s="2"/>
      <c r="G56" s="2"/>
      <c r="H56" s="2"/>
      <c r="J56" s="5"/>
    </row>
    <row r="57" spans="1:10" s="1" customFormat="1">
      <c r="B57" s="2"/>
      <c r="C57" s="2"/>
      <c r="D57" s="2"/>
      <c r="E57" s="2"/>
      <c r="F57" s="2"/>
      <c r="G57" s="2"/>
      <c r="H57" s="2"/>
      <c r="J57" s="5"/>
    </row>
    <row r="58" spans="1:10" s="1" customFormat="1">
      <c r="B58" s="2"/>
      <c r="C58" s="2"/>
      <c r="D58" s="2"/>
      <c r="E58" s="2"/>
      <c r="F58" s="2"/>
      <c r="G58" s="2"/>
      <c r="H58" s="2"/>
      <c r="J58" s="5"/>
    </row>
    <row r="59" spans="1:10" s="1" customFormat="1">
      <c r="B59" s="2"/>
      <c r="C59" s="2"/>
      <c r="D59" s="2"/>
      <c r="E59" s="2"/>
      <c r="F59" s="2"/>
      <c r="G59" s="2"/>
      <c r="H59" s="2"/>
      <c r="J59" s="5"/>
    </row>
    <row r="60" spans="1:10" s="1" customFormat="1">
      <c r="B60" s="2"/>
      <c r="C60" s="2"/>
      <c r="D60" s="2"/>
      <c r="E60" s="2"/>
      <c r="F60" s="2"/>
      <c r="G60" s="2"/>
      <c r="H60" s="2"/>
      <c r="J60" s="5"/>
    </row>
    <row r="61" spans="1:10" s="1" customFormat="1">
      <c r="B61" s="2"/>
      <c r="C61" s="2"/>
      <c r="D61" s="2"/>
      <c r="E61" s="2"/>
      <c r="F61" s="2"/>
      <c r="G61" s="2"/>
      <c r="H61" s="2"/>
      <c r="J61" s="5"/>
    </row>
    <row r="62" spans="1:10" s="1" customFormat="1">
      <c r="B62" s="2"/>
      <c r="C62" s="2"/>
      <c r="D62" s="2"/>
      <c r="E62" s="2"/>
      <c r="F62" s="2"/>
      <c r="G62" s="2"/>
      <c r="H62" s="2"/>
      <c r="J62" s="5"/>
    </row>
    <row r="63" spans="1:10" s="1" customFormat="1">
      <c r="B63" s="2"/>
      <c r="C63" s="2"/>
      <c r="D63" s="2"/>
      <c r="E63" s="2"/>
      <c r="F63" s="2"/>
      <c r="G63" s="2"/>
      <c r="H63" s="2"/>
      <c r="J63" s="5"/>
    </row>
    <row r="64" spans="1:10" s="1" customFormat="1">
      <c r="B64" s="2"/>
      <c r="C64" s="2"/>
      <c r="D64" s="2"/>
      <c r="E64" s="2"/>
      <c r="F64" s="2"/>
      <c r="G64" s="2"/>
      <c r="H64" s="2"/>
      <c r="J64" s="5"/>
    </row>
    <row r="65" spans="2:10" s="1" customFormat="1">
      <c r="B65" s="2"/>
      <c r="C65" s="2"/>
      <c r="D65" s="2"/>
      <c r="E65" s="2"/>
      <c r="F65" s="2"/>
      <c r="G65" s="2"/>
      <c r="H65" s="2"/>
      <c r="J65" s="5"/>
    </row>
    <row r="66" spans="2:10" s="1" customFormat="1">
      <c r="B66" s="2"/>
      <c r="C66" s="2"/>
      <c r="D66" s="2"/>
      <c r="E66" s="2"/>
      <c r="F66" s="2"/>
      <c r="G66" s="2"/>
      <c r="H66" s="2"/>
      <c r="J66" s="5"/>
    </row>
    <row r="67" spans="2:10" s="1" customFormat="1">
      <c r="B67" s="2"/>
      <c r="C67" s="2"/>
      <c r="D67" s="2"/>
      <c r="E67" s="2"/>
      <c r="F67" s="2"/>
      <c r="G67" s="2"/>
      <c r="H67" s="2"/>
      <c r="J67" s="5"/>
    </row>
    <row r="68" spans="2:10" s="1" customFormat="1">
      <c r="B68" s="2"/>
      <c r="C68" s="2"/>
      <c r="D68" s="2"/>
      <c r="E68" s="2"/>
      <c r="F68" s="2"/>
      <c r="G68" s="2"/>
      <c r="H68" s="2"/>
      <c r="J68" s="5"/>
    </row>
    <row r="69" spans="2:10" s="1" customFormat="1">
      <c r="B69" s="2"/>
      <c r="C69" s="2"/>
      <c r="D69" s="2"/>
      <c r="E69" s="2"/>
      <c r="F69" s="2"/>
      <c r="G69" s="2"/>
      <c r="H69" s="2"/>
      <c r="J69" s="5"/>
    </row>
    <row r="70" spans="2:10" s="1" customFormat="1">
      <c r="B70" s="2"/>
      <c r="C70" s="2"/>
      <c r="D70" s="2"/>
      <c r="E70" s="2"/>
      <c r="F70" s="2"/>
      <c r="G70" s="2"/>
      <c r="H70" s="2"/>
      <c r="J70" s="5"/>
    </row>
    <row r="71" spans="2:10" s="1" customFormat="1">
      <c r="B71" s="2"/>
      <c r="C71" s="2"/>
      <c r="D71" s="2"/>
      <c r="E71" s="2"/>
      <c r="F71" s="2"/>
      <c r="G71" s="2"/>
      <c r="H71" s="2"/>
      <c r="J71" s="5"/>
    </row>
    <row r="72" spans="2:10" s="1" customFormat="1">
      <c r="B72" s="2"/>
      <c r="C72" s="2"/>
      <c r="D72" s="2"/>
      <c r="E72" s="2"/>
      <c r="F72" s="2"/>
      <c r="G72" s="2"/>
      <c r="H72" s="2"/>
      <c r="J72" s="5"/>
    </row>
    <row r="73" spans="2:10" s="1" customFormat="1">
      <c r="B73" s="2"/>
      <c r="C73" s="2"/>
      <c r="D73" s="2"/>
      <c r="E73" s="2"/>
      <c r="F73" s="2"/>
      <c r="G73" s="2"/>
      <c r="H73" s="2"/>
      <c r="J73" s="5"/>
    </row>
    <row r="74" spans="2:10" s="1" customFormat="1">
      <c r="B74" s="2"/>
      <c r="C74" s="2"/>
      <c r="D74" s="2"/>
      <c r="E74" s="2"/>
      <c r="F74" s="2"/>
      <c r="G74" s="2"/>
      <c r="H74" s="2"/>
      <c r="J74" s="5"/>
    </row>
  </sheetData>
  <mergeCells count="7">
    <mergeCell ref="H45:J45"/>
    <mergeCell ref="A41:J41"/>
    <mergeCell ref="A16:L16"/>
    <mergeCell ref="J18:J19"/>
    <mergeCell ref="K18:L18"/>
    <mergeCell ref="A18:A19"/>
    <mergeCell ref="C18:I18"/>
  </mergeCells>
  <phoneticPr fontId="0" type="noConversion"/>
  <pageMargins left="0.78740157480314965" right="0.19685039370078741" top="0.78740157480314965" bottom="0.78740157480314965" header="0.15748031496062992" footer="0.19685039370078741"/>
  <pageSetup paperSize="9" scale="80" orientation="landscape" blackAndWhite="1" copies="2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Полякова</cp:lastModifiedBy>
  <cp:lastPrinted>2019-01-31T08:25:28Z</cp:lastPrinted>
  <dcterms:created xsi:type="dcterms:W3CDTF">1999-03-18T06:53:45Z</dcterms:created>
  <dcterms:modified xsi:type="dcterms:W3CDTF">2019-10-18T08:34:03Z</dcterms:modified>
</cp:coreProperties>
</file>