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8535"/>
  </bookViews>
  <sheets>
    <sheet name="Для Совета Акт (2)" sheetId="7" r:id="rId1"/>
    <sheet name="Лист1" sheetId="5" r:id="rId2"/>
    <sheet name="Лист2" sheetId="6" r:id="rId3"/>
  </sheets>
  <definedNames>
    <definedName name="OLE_LINK1" localSheetId="0">'Для Совета Акт (2)'!#REF!</definedName>
  </definedNames>
  <calcPr calcId="124519"/>
</workbook>
</file>

<file path=xl/calcChain.xml><?xml version="1.0" encoding="utf-8"?>
<calcChain xmlns="http://schemas.openxmlformats.org/spreadsheetml/2006/main">
  <c r="C35" i="7"/>
  <c r="D35"/>
  <c r="D106"/>
  <c r="C123"/>
  <c r="D123"/>
  <c r="D108"/>
  <c r="D117" s="1"/>
  <c r="C108"/>
  <c r="D86" l="1"/>
  <c r="C86"/>
  <c r="C77"/>
  <c r="C72"/>
  <c r="D97"/>
  <c r="C97"/>
  <c r="D60"/>
  <c r="D73"/>
  <c r="C73"/>
  <c r="C60"/>
  <c r="D126"/>
  <c r="D132" s="1"/>
  <c r="C126"/>
  <c r="C132" s="1"/>
  <c r="C117"/>
  <c r="D93"/>
  <c r="C93"/>
  <c r="D77"/>
  <c r="D72"/>
  <c r="D61"/>
  <c r="C61"/>
  <c r="C56" l="1"/>
  <c r="C100" s="1"/>
  <c r="D56"/>
  <c r="D100" s="1"/>
</calcChain>
</file>

<file path=xl/sharedStrings.xml><?xml version="1.0" encoding="utf-8"?>
<sst xmlns="http://schemas.openxmlformats.org/spreadsheetml/2006/main" count="229" uniqueCount="174">
  <si>
    <t>№ п/п</t>
  </si>
  <si>
    <t>Наименование показателя</t>
  </si>
  <si>
    <t>Сумма (тыс.руб.)</t>
  </si>
  <si>
    <t>Доходы</t>
  </si>
  <si>
    <t>Расходы</t>
  </si>
  <si>
    <t>По предыдущей редакции бюджета</t>
  </si>
  <si>
    <t>I.</t>
  </si>
  <si>
    <t>Уточнение бюджета</t>
  </si>
  <si>
    <t>Уточнения области</t>
  </si>
  <si>
    <t>II.</t>
  </si>
  <si>
    <t>Предыдущая редакция</t>
  </si>
  <si>
    <t>Новая редакция</t>
  </si>
  <si>
    <t>абзац 2 ч.1 ст.1</t>
  </si>
  <si>
    <t>абзац 2 ч.2 ст.1</t>
  </si>
  <si>
    <t>абзац 2 ч.3 ст.1</t>
  </si>
  <si>
    <t>абзац.1 ст.16</t>
  </si>
  <si>
    <t>абз. 2,3,4,5 ст.6</t>
  </si>
  <si>
    <t>п.2 ст.7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</si>
  <si>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области».</t>
  </si>
  <si>
    <t xml:space="preserve">ИТОГО: </t>
  </si>
  <si>
    <t xml:space="preserve">  реализацию 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 2015-2019 годы»;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1.5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</si>
  <si>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 на 2017-2021 годы».</t>
  </si>
  <si>
    <t>1.</t>
  </si>
  <si>
    <t>2.</t>
  </si>
  <si>
    <t>3.</t>
  </si>
  <si>
    <t>4.</t>
  </si>
  <si>
    <t>5.</t>
  </si>
  <si>
    <t>ст.1</t>
  </si>
  <si>
    <t>на 2018 год в размере 421 862,9 тыс. рублей,</t>
  </si>
  <si>
    <t>на 2019 год в размере 158 087,4 тыс. рублей,</t>
  </si>
  <si>
    <t>на 2020 год в размере 162 289,7 тыс. рублей.</t>
  </si>
  <si>
    <t>2020 год</t>
  </si>
  <si>
    <t>2021 год</t>
  </si>
  <si>
    <t>2019 год</t>
  </si>
  <si>
    <t>6.</t>
  </si>
  <si>
    <t xml:space="preserve">1. Обоснования необходимости внесения изменений и дополнений </t>
  </si>
  <si>
    <t xml:space="preserve">2. Таблица поправок </t>
  </si>
  <si>
    <t xml:space="preserve">3. Финансово-экономическое обоснование </t>
  </si>
  <si>
    <t xml:space="preserve">Изменение доходных источников связано с : 
</t>
  </si>
  <si>
    <t xml:space="preserve"> - изменением объема МБТ, выделяемых из бюджета Московской области;
 </t>
  </si>
  <si>
    <t xml:space="preserve"> - с динамикой фактических поступлений налоговых и неналоговых доходов</t>
  </si>
  <si>
    <t>Изменение объема доходов повлекло изменение соответствующих расходов бюджета</t>
  </si>
  <si>
    <t>Начальник Финансового управления</t>
  </si>
  <si>
    <t>администрации городского округа Орехово-Зуево</t>
  </si>
  <si>
    <t>С.М. Кузнецова.</t>
  </si>
  <si>
    <t xml:space="preserve">   Внесение изменений и дополнений обусловлено необходимостью уточнения:
 - межбюджетных трансфертов из бюджета Московской области, в соответствии с Законом Московской области о бюджете;
 - внесением изменений в государственные программы Московской области;
 - доходных источников и расходных обязательств местного бюджета в соответствии с заявками главных администраторов бюджетных средств.</t>
  </si>
  <si>
    <t>Субвенция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</si>
  <si>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Субвенция на выплату компенсации родительской платы</t>
  </si>
  <si>
    <t>Субвенция на финансовое обеспечение получения гражданами дошкольного образования в частных дошкольных образовательных организациях</t>
  </si>
  <si>
    <t>Субвенция на обеспечение государственных гарантий на получение общедоступного и бесплатного дошкольного, начального общего, основного общего, среднего общего образования</t>
  </si>
  <si>
    <t>Субвенция на осуществление переданных полномочий МО по организации проведения мероприятий по отлову и содержанию безнадзорных животных</t>
  </si>
  <si>
    <t>Субвенция на осуществление переданных полномочий по временному хранению, комплектованию, учету и использованию архивных документов</t>
  </si>
  <si>
    <t>Субвенция на обеспечение предоставления гражданам РФ, имеющим место жительства в МО, субсидий на оплату жилого помещения и коммунальных услуг</t>
  </si>
  <si>
    <t>Субвенция на предоставление жилых помещений детям-сиротам</t>
  </si>
  <si>
    <t>Субвенция на осуществление государственных полномочий в соответствии с Законом МО № 107/2014-ОЗ</t>
  </si>
  <si>
    <t>Субвенция на создание административных комиссий</t>
  </si>
  <si>
    <t>Субвенция на осуществление государственных полномочий МО и земельных отношений</t>
  </si>
  <si>
    <t>Субвенция на обеспечение переданных гос. полномочий в сфере образования и организации деятельности КДН</t>
  </si>
  <si>
    <t>Субвенция на обеспечение полноценным питанием беременных</t>
  </si>
  <si>
    <t>Субсидия на реализацию мероприятий по созданию в дошкольных образовательных, общеобразовательных организациях, образовательных организациях дополнительного образования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</si>
  <si>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Субсидия на капитальные вложения в школы искусств</t>
  </si>
  <si>
    <t>Субсидии на софинансирование работ по капитальному ремонту и ремонту автомобильных дорог общего пользования местного значения</t>
  </si>
  <si>
    <t>Субсидия на предоставление доступа к электронным сервисам в сфере жилищно-коммунального хозяйства для организации проведения общих собраний собственников помещений многоквартирных домов и мониторинга выполнения нормативных требований в сфере жилищно-коммунального хозяйства на территории муниципальных образований Московской области в информационно-телекоммуникационной сети «Интернет»</t>
  </si>
  <si>
    <t>Субсидия на государственную поддержку НДОУ</t>
  </si>
  <si>
    <t>Установка камер видеонаблюдения в подъездах многоквартирных домов</t>
  </si>
  <si>
    <t>Субсидии на кап. ремонт подъездов в многоквартирных домах</t>
  </si>
  <si>
    <t>Субсидии на оснащение объектов спортивной инфраструктуры спортивно-технологическим оборудованием</t>
  </si>
  <si>
    <t>Субсидия на реализацию мероприятий по обеспечению жильем молодых семей</t>
  </si>
  <si>
    <t>Субсидия на капитальные вложения в общеобразовательные организации в целях обеспечения односменного режима обучения</t>
  </si>
  <si>
    <t>Субсидии на реализацию программ формирования современной городской среды в части благоустройства общественных территорий</t>
  </si>
  <si>
    <t>Субсидии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</si>
  <si>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на обустройство детских игровых площадок</t>
  </si>
  <si>
    <t>Субсидия на комплексное благоустройство территорий</t>
  </si>
  <si>
    <t>Субсидия на приобретение техники для нужд благоустройства</t>
  </si>
  <si>
    <t>Субсидия на строительство (реконструкцию) муниципальных стадионов</t>
  </si>
  <si>
    <t>Субсидия на частичную компенсацию транспортных расходов по доставке продовольственных и промышленных товаров в сельские населенные пункты</t>
  </si>
  <si>
    <t>Субсидия на ремонт дворовых территорий</t>
  </si>
  <si>
    <t>Субсидия на проведение капитального ремонта (ДК им А.С.Пушкина)</t>
  </si>
  <si>
    <t>Субсидия на закупку оборудования ДОО – победителей областного конкурса на присвоение статуса РИП МО</t>
  </si>
  <si>
    <t>Субсидия на закупку оборудования организациям дополнительного оборудования – победителей областного конкурса на присвоение статуса РИП МО</t>
  </si>
  <si>
    <t>Субсидия на мероприятия по проведению капитального ремонта в МОО</t>
  </si>
  <si>
    <t>Субсидия на финансирование работ в целях проведения капитального ремонта и ремонта автомобильных дорог, примыкающих к СНТ</t>
  </si>
  <si>
    <t>Субсидия на дооснащение материально-техническими средствами МФЦ</t>
  </si>
  <si>
    <t>Иные межбюджетные трансферты на погашение кредиторской задолженности по ликвидации несанкционированных свалок</t>
  </si>
  <si>
    <t>Иные межбюджетные трансферты на создание центров образования цифрового и гуманитарного профилей</t>
  </si>
  <si>
    <t>Дополнительные мероприятия по развитию жилищно-коммунального хозяйства и социально-культурной сферы</t>
  </si>
  <si>
    <t>Субвенция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</si>
  <si>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на строительство и реконструкцию объектов коммунальной инфраструктуры</t>
  </si>
  <si>
    <t>Субсидия на капитальные вложения "Пристройки к школам"</t>
  </si>
  <si>
    <t>Администрация ("Пристройки к школам"-софинансирование)</t>
  </si>
  <si>
    <t>Субсидия-Котельная ГФК "Знамя труда"</t>
  </si>
  <si>
    <t>Субсидия- Сервис ЖКХ</t>
  </si>
  <si>
    <t>Субвенция-Админ.комиссия</t>
  </si>
  <si>
    <t>Субвенция-Архив</t>
  </si>
  <si>
    <t>Субвенция-КРП</t>
  </si>
  <si>
    <t>Субсидия-Кап.р. ДК Пушкина</t>
  </si>
  <si>
    <t>7.</t>
  </si>
  <si>
    <t>8.</t>
  </si>
  <si>
    <t>Субвенция-"Присяжные заседатели"</t>
  </si>
  <si>
    <t>Аренда имущества</t>
  </si>
  <si>
    <t>Акцизы</t>
  </si>
  <si>
    <t>Платежи МУПов</t>
  </si>
  <si>
    <t>Продажа имущества</t>
  </si>
  <si>
    <t>Плата за негативное воздействие на окружающую среду</t>
  </si>
  <si>
    <t>Платные услуги государства</t>
  </si>
  <si>
    <t>Выборы</t>
  </si>
  <si>
    <t>Безопасность</t>
  </si>
  <si>
    <t>9.</t>
  </si>
  <si>
    <t>Содержание структуры Орехово-Зуевского городского округа</t>
  </si>
  <si>
    <t>10.</t>
  </si>
  <si>
    <t>Ремонт 2 этажа здания администрации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</si>
  <si>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</si>
  <si>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</si>
  <si>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</si>
  <si>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</si>
  <si>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</si>
  <si>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</si>
  <si>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</si>
  <si>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</si>
  <si>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</si>
  <si>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</si>
  <si>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</si>
  <si>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</si>
  <si>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</si>
  <si>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</si>
  <si>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</si>
  <si>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</si>
  <si>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</si>
  <si>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</si>
  <si>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</si>
  <si>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</si>
  <si>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</si>
  <si>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</si>
  <si>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</si>
  <si>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</si>
  <si>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</si>
  <si>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</si>
  <si>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</si>
  <si>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</si>
  <si>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</si>
  <si>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</si>
  <si>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</si>
  <si>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</si>
  <si>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 xml:space="preserve">1. Общий объем доходов бюджета городского округа Орехово-Зуево:
  на 2017 год в сумме 3 292 860,7 тыс. рублей, в том числе объем межбюджетных трансфертов, получаемых из других бюджетов бюджетной системы Российской Федерации в сумме 1 737 317,7 тыс. рублей;
</t>
  </si>
  <si>
    <r>
      <t xml:space="preserve">2. Общий объем расходов бюджета городского округа Орехово-Зуево: на 2017  год  в сумме  </t>
    </r>
    <r>
      <rPr>
        <b/>
        <i/>
        <sz val="10"/>
        <rFont val="Arial Cyr"/>
        <charset val="204"/>
      </rPr>
      <t>3 379 781,7</t>
    </r>
    <r>
      <rPr>
        <sz val="10"/>
        <rFont val="Arial Cyr"/>
        <charset val="204"/>
      </rPr>
      <t>тыс. рублей;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</si>
  <si>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rFont val="Arial Cyr"/>
        <charset val="204"/>
      </rPr>
      <t>52 986,0</t>
    </r>
    <r>
      <rPr>
        <sz val="10"/>
        <rFont val="Arial Cyr"/>
        <charset val="204"/>
      </rPr>
      <t xml:space="preserve"> тыс. рублей;
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</si>
  <si>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rFont val="Arial Cyr"/>
        <family val="2"/>
        <charset val="204"/>
      </rPr>
      <t>86 921,0</t>
    </r>
    <r>
      <rPr>
        <sz val="10"/>
        <rFont val="Arial Cyr"/>
        <family val="2"/>
        <charset val="204"/>
      </rPr>
      <t xml:space="preserve"> тыс. рублей;
</t>
    </r>
  </si>
  <si>
    <r>
      <t xml:space="preserve">  реализацию </t>
    </r>
    <r>
      <rPr>
        <sz val="9"/>
        <rFont val="Arial Cyr"/>
        <charset val="204"/>
      </rPr>
      <t>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</t>
    </r>
    <r>
      <rPr>
        <b/>
        <sz val="9"/>
        <rFont val="Arial Cyr"/>
        <charset val="204"/>
      </rPr>
      <t xml:space="preserve"> 2017-2021</t>
    </r>
    <r>
      <rPr>
        <sz val="9"/>
        <rFont val="Arial Cyr"/>
        <charset val="204"/>
      </rPr>
      <t xml:space="preserve"> годы»;</t>
    </r>
    <r>
      <rPr>
        <sz val="9"/>
        <rFont val="Arial Cyr"/>
        <family val="2"/>
        <charset val="204"/>
      </rPr>
      <t xml:space="preserve">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</t>
    </r>
    <r>
      <rPr>
        <b/>
        <sz val="9"/>
        <rFont val="Arial Cyr"/>
        <charset val="204"/>
      </rPr>
      <t>1.3</t>
    </r>
    <r>
      <rPr>
        <sz val="9"/>
        <rFont val="Arial Cyr"/>
        <family val="2"/>
        <charset val="204"/>
      </rPr>
      <t xml:space="preserve">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rFont val="Arial Cyr"/>
        <charset val="204"/>
      </rPr>
      <t>2017-2021</t>
    </r>
    <r>
      <rPr>
        <sz val="9"/>
        <rFont val="Arial Cyr"/>
        <family val="2"/>
        <charset val="204"/>
      </rPr>
      <t xml:space="preserve">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rFont val="Arial Cyr"/>
        <charset val="204"/>
      </rPr>
      <t>2017-2021</t>
    </r>
    <r>
      <rPr>
        <sz val="9"/>
        <rFont val="Arial Cyr"/>
        <family val="2"/>
        <charset val="204"/>
      </rPr>
      <t xml:space="preserve"> годы».</t>
    </r>
  </si>
  <si>
    <r>
      <rPr>
        <sz val="10"/>
        <rFont val="Arial Cyr"/>
        <charset val="204"/>
      </rP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10"/>
        <rFont val="Arial Cyr"/>
        <charset val="204"/>
      </rPr>
      <t>35 697</t>
    </r>
    <r>
      <rPr>
        <sz val="1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</si>
  <si>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9"/>
        <rFont val="Arial Cyr"/>
        <charset val="204"/>
      </rPr>
      <t>32 897</t>
    </r>
    <r>
      <rPr>
        <sz val="9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</si>
  <si>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t>Прочие безвоздмездные поступления</t>
  </si>
  <si>
    <r>
      <t xml:space="preserve">3. Дефицит бюджета городского округа Орехово-Зуево:
на 2019 год в сумме </t>
    </r>
    <r>
      <rPr>
        <b/>
        <i/>
        <sz val="10"/>
        <rFont val="Arial Cyr"/>
        <charset val="204"/>
      </rPr>
      <t>241 971,2</t>
    </r>
    <r>
      <rPr>
        <sz val="10"/>
        <rFont val="Arial Cyr"/>
        <charset val="204"/>
      </rPr>
      <t xml:space="preserve"> тыс. рублей; 
на 2020 год в сумме</t>
    </r>
    <r>
      <rPr>
        <b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76 291,3</t>
    </r>
    <r>
      <rPr>
        <sz val="10"/>
        <rFont val="Arial Cyr"/>
        <charset val="204"/>
      </rPr>
      <t>тыс. рублей;
на 2021 год профицит в сумме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68 921,7</t>
    </r>
    <r>
      <rPr>
        <sz val="10"/>
        <rFont val="Arial Cyr"/>
        <charset val="204"/>
      </rPr>
      <t xml:space="preserve">тыс. рублей;
</t>
    </r>
  </si>
  <si>
    <r>
      <t xml:space="preserve">3. Дефицит бюджета городского округа Орехово-Зуево:
на 2019 год в сумме </t>
    </r>
    <r>
      <rPr>
        <b/>
        <sz val="10"/>
        <rFont val="Arial Cyr"/>
        <charset val="204"/>
      </rPr>
      <t>254 189,8</t>
    </r>
    <r>
      <rPr>
        <sz val="10"/>
        <rFont val="Arial Cyr"/>
        <charset val="204"/>
      </rPr>
      <t xml:space="preserve"> тыс. рублей;
на 2020 год в сумме</t>
    </r>
    <r>
      <rPr>
        <b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 xml:space="preserve">85 862,1 </t>
    </r>
    <r>
      <rPr>
        <sz val="10"/>
        <rFont val="Arial Cyr"/>
        <charset val="204"/>
      </rPr>
      <t>тыс. рублей;
на 2021 год профицит в сумме</t>
    </r>
    <r>
      <rPr>
        <b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 xml:space="preserve">62 608,8 </t>
    </r>
    <r>
      <rPr>
        <sz val="10"/>
        <rFont val="Arial Cyr"/>
        <charset val="204"/>
      </rPr>
      <t xml:space="preserve">тыс. рублей
</t>
    </r>
  </si>
  <si>
    <t>п.1 ст.7</t>
  </si>
  <si>
    <t xml:space="preserve"> п.3 ст.7</t>
  </si>
  <si>
    <r>
      <t xml:space="preserve">3. Бюджетные ассигнования муниципального дорожного фонда городского округа Орехово-Зуево на 2019 год, определенные частью 1 настоящей статьи, сформированы в размере прогнозируемого объема доходов городского округа Орехово-Зуево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в сумме </t>
    </r>
    <r>
      <rPr>
        <b/>
        <i/>
        <sz val="10"/>
        <rFont val="Arial Cyr"/>
        <charset val="204"/>
      </rPr>
      <t>19 298,4</t>
    </r>
    <r>
      <rPr>
        <sz val="10"/>
        <rFont val="Arial Cyr"/>
        <charset val="204"/>
      </rPr>
      <t xml:space="preserve"> тыс.рублей;
- прочих денежных взысканий (штрафов) за правонарушения в области дорожного движения в сумме 136,0 тыс.рублей;
- земельного налога в сумме 134 322,5 тыс. рублей</t>
    </r>
  </si>
  <si>
    <r>
      <t xml:space="preserve">1. Утвердить объем бюджетных ассигнований муниципального дорожного фонда городского округа Орехово-Зуево:
на 2019 год в размере </t>
    </r>
    <r>
      <rPr>
        <b/>
        <i/>
        <sz val="10"/>
        <rFont val="Arial Cyr"/>
        <charset val="204"/>
      </rPr>
      <t>153 756,9</t>
    </r>
    <r>
      <rPr>
        <sz val="10"/>
        <rFont val="Arial Cyr"/>
        <charset val="204"/>
      </rPr>
      <t xml:space="preserve"> тыс. рублей,</t>
    </r>
  </si>
  <si>
    <r>
      <t xml:space="preserve">1. Утвердить объем бюджетных ассигнований муниципального дорожного фонда городского округа Орехово-Зуево:
на 2019 год в размере </t>
    </r>
    <r>
      <rPr>
        <b/>
        <i/>
        <sz val="10"/>
        <rFont val="Arial Cyr"/>
        <charset val="204"/>
      </rPr>
      <t>401 890,1</t>
    </r>
    <r>
      <rPr>
        <sz val="10"/>
        <rFont val="Arial Cyr"/>
        <charset val="204"/>
      </rPr>
      <t xml:space="preserve"> тыс. рублей,</t>
    </r>
  </si>
  <si>
    <r>
      <t xml:space="preserve">3. Бюджетные ассигнования муниципального дорожного фонда городского округа Орехово-Зуево на 2019 год, определенные частью 1 настоящей статьи, сформированы в размере прогнозируемого объема доходов городского округа Орехово-Зуево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в сумме </t>
    </r>
    <r>
      <rPr>
        <b/>
        <i/>
        <sz val="10"/>
        <rFont val="Arial Cyr"/>
        <charset val="204"/>
      </rPr>
      <t>21 481,3</t>
    </r>
    <r>
      <rPr>
        <sz val="10"/>
        <rFont val="Arial Cyr"/>
        <charset val="204"/>
      </rPr>
      <t xml:space="preserve"> тыс.рублей;
- прочих денежных взысканий (штрафов) за правонарушения в области дорожного движения в сумме 136,0 тыс.рублей;
- земельного налога в сумме 134 322,5 тыс. рублей;
</t>
    </r>
    <r>
      <rPr>
        <b/>
        <i/>
        <sz val="10"/>
        <rFont val="Arial Cyr"/>
        <charset val="204"/>
      </rPr>
      <t xml:space="preserve">- межбюджетных трансфертов в сумме 245 950,3 тыс. руб.
 </t>
    </r>
  </si>
  <si>
    <t>ст.14</t>
  </si>
  <si>
    <t>ст.15</t>
  </si>
  <si>
    <r>
      <t>1. Утвердить общий объем бюджетных ассигнований, направляемых на предоставление гражданам субсидий на оплату жилого помещения и коммунальных услуг:
на 2019 год в сумме</t>
    </r>
    <r>
      <rPr>
        <b/>
        <i/>
        <sz val="10"/>
        <rFont val="Arial Cyr"/>
        <charset val="204"/>
      </rPr>
      <t xml:space="preserve"> 58 628,0</t>
    </r>
    <r>
      <rPr>
        <sz val="10"/>
        <rFont val="Arial Cyr"/>
        <charset val="204"/>
      </rPr>
      <t xml:space="preserve"> тыс. рублей,
на 2020 год в сумме 61 162,0 тыс. рублей,
на 2021 год в сумме 63 645,0 тыс. рублей,
</t>
    </r>
  </si>
  <si>
    <r>
      <t>1. Утвердить общий объем бюджетных ассигнований, направляемых на предоставление гражданам субсидий на оплату жилого помещения и коммунальных услуг:
на 2019 год в сумме</t>
    </r>
    <r>
      <rPr>
        <b/>
        <i/>
        <sz val="10"/>
        <rFont val="Arial Cyr"/>
        <charset val="204"/>
      </rPr>
      <t xml:space="preserve"> 58 963,0</t>
    </r>
    <r>
      <rPr>
        <sz val="10"/>
        <rFont val="Arial Cyr"/>
        <charset val="204"/>
      </rPr>
      <t xml:space="preserve"> тыс. рублей,
на 2020 год в сумме 61 162,0 тыс. рублей,
на 2021 год в сумме 63 645,0 тыс. рублей,
</t>
    </r>
  </si>
  <si>
    <t>п.1 ст.2</t>
  </si>
  <si>
    <r>
      <t xml:space="preserve">1. Установить верхний предел муниципального  долга городского округа Орехово-Зуево  по состоянию на 1 января  2020 года  в размере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рублей, в том числе:
по кредитным договорам и соглашениям, заключенным от имени муниципального образования «Городской округ Орехово-Зуево Московской области» –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рублей;
верхний предел долга по муниципальным гарантиям городского округа Орехово-Зуево – 0 тыс. рублей.
2. Установить верхний предел муниципального  долга городского округа Орехово-Зуево  по состоянию на 1 января  2021 года  в размере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рублей, в том числе:
по кредитным договорам и соглашениям, заключенным от имени городского округа Орехово-Зуево -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рублей;верхний предел долга по муниципальным гарантиям городского округа Орехово-Зуево - 0 тыс. рублей.
3. Установить верхний предел муниципального  долга городского округа Орехово-Зуево  по состоянию на 1 января  2022 года  в размере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рублей, в том числе:
по кредитным договорам и соглашениям, заключенным от имени городского округа Орехово-Зуево –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рублей;
верхний предел долга по муниципальным гарантиям городского округа Орехово-Зуево - 0 тыс. рублей.
4. Установить предельный объем муниципального долга городского округа Орехово-Зуево  на 2019 год в размере </t>
    </r>
    <r>
      <rPr>
        <b/>
        <i/>
        <sz val="10"/>
        <rFont val="Arial Cyr"/>
        <charset val="204"/>
      </rPr>
      <t>375 000</t>
    </r>
    <r>
      <rPr>
        <sz val="10"/>
        <rFont val="Arial Cyr"/>
        <charset val="204"/>
      </rPr>
      <t xml:space="preserve"> тыс. рублей, на 2020 год в размере </t>
    </r>
    <r>
      <rPr>
        <b/>
        <i/>
        <sz val="10"/>
        <rFont val="Arial Cyr"/>
        <charset val="204"/>
      </rPr>
      <t>600 000</t>
    </r>
    <r>
      <rPr>
        <sz val="10"/>
        <rFont val="Arial Cyr"/>
        <charset val="204"/>
      </rPr>
      <t xml:space="preserve"> тыс. рублей, на 2021 год в размере </t>
    </r>
    <r>
      <rPr>
        <b/>
        <i/>
        <sz val="10"/>
        <rFont val="Arial Cyr"/>
        <charset val="204"/>
      </rPr>
      <t>475 000</t>
    </r>
    <r>
      <rPr>
        <sz val="10"/>
        <rFont val="Arial Cyr"/>
        <charset val="204"/>
      </rPr>
      <t xml:space="preserve"> тыс. рублей.
</t>
    </r>
  </si>
  <si>
    <r>
      <t xml:space="preserve">Установить предельный объем заимствований городского округа Орехово-Зуево  в течение 2019 года в сумме </t>
    </r>
    <r>
      <rPr>
        <b/>
        <i/>
        <sz val="10"/>
        <rFont val="Arial Cyr"/>
        <charset val="204"/>
      </rPr>
      <t>50 000</t>
    </r>
    <r>
      <rPr>
        <sz val="10"/>
        <rFont val="Arial Cyr"/>
        <charset val="204"/>
      </rPr>
      <t xml:space="preserve"> тыс. рублей, 2020 года в сумме 225 000 тыс. рублей, 2021 года в сумме 100 000 тыс. рублей.</t>
    </r>
  </si>
  <si>
    <r>
      <t>Установить предельный объем заимствований городского округа Орехово-Зуево  в течение 2019 года в сумме</t>
    </r>
    <r>
      <rPr>
        <b/>
        <i/>
        <sz val="10"/>
        <rFont val="Arial Cyr"/>
        <charset val="204"/>
      </rPr>
      <t>134 000</t>
    </r>
    <r>
      <rPr>
        <sz val="10"/>
        <rFont val="Arial Cyr"/>
        <charset val="204"/>
      </rPr>
      <t xml:space="preserve"> тыс. рублей, 2020 года в сумме 225 000 тыс. рублей, 2021 года в сумме</t>
    </r>
    <r>
      <rPr>
        <i/>
        <sz val="10"/>
        <rFont val="Arial Cyr"/>
        <charset val="204"/>
      </rPr>
      <t xml:space="preserve"> 100 000 </t>
    </r>
    <r>
      <rPr>
        <sz val="10"/>
        <rFont val="Arial Cyr"/>
        <charset val="204"/>
      </rPr>
      <t>тыс. рублей.</t>
    </r>
  </si>
  <si>
    <r>
      <t xml:space="preserve">1. Установить верхний предел муниципального  долга городского округа Орехово-Зуево  по состоянию на 1 января  2020 года  в размере </t>
    </r>
    <r>
      <rPr>
        <b/>
        <i/>
        <sz val="10"/>
        <rFont val="Arial Cyr"/>
        <charset val="204"/>
      </rPr>
      <t>392 000</t>
    </r>
    <r>
      <rPr>
        <sz val="10"/>
        <rFont val="Arial Cyr"/>
        <charset val="204"/>
      </rPr>
      <t xml:space="preserve"> тыс. рублей, в том числе:
по кредитным договорам и соглашениям, заключенным от имени муниципального образования «Городской округ Орехово-Зуево Московской области» – </t>
    </r>
    <r>
      <rPr>
        <b/>
        <i/>
        <sz val="10"/>
        <rFont val="Arial Cyr"/>
        <charset val="204"/>
      </rPr>
      <t>392 000</t>
    </r>
    <r>
      <rPr>
        <sz val="10"/>
        <rFont val="Arial Cyr"/>
        <charset val="204"/>
      </rPr>
      <t xml:space="preserve"> тыс. рублей;
верхний предел долга по муниципальным гарантиям городского округа Орехово-Зуево – 0 тыс. рублей.
2. Установить верхний предел муниципального  долга городского округа Орехово-Зуево  по состоянию на 1 января  2021 года  в размере </t>
    </r>
    <r>
      <rPr>
        <b/>
        <i/>
        <sz val="10"/>
        <rFont val="Arial Cyr"/>
        <charset val="204"/>
      </rPr>
      <t>392 000</t>
    </r>
    <r>
      <rPr>
        <sz val="10"/>
        <rFont val="Arial Cyr"/>
        <charset val="204"/>
      </rPr>
      <t xml:space="preserve"> тыс. рублей, в том числе:
по кредитным договорам и соглашениям, заключенным от имени городского округа Орехово-Зуево - 392 000 тыс. рублей;верхний предел долга по муниципальным гарантиям городского округа Орехово-Зуево - 0 тыс. рублей.
3. Установить верхний предел муниципального  долга городского округа Орехово-Зуево  по состоянию на 1 января  2022 года  в размере </t>
    </r>
    <r>
      <rPr>
        <b/>
        <i/>
        <sz val="10"/>
        <rFont val="Arial Cyr"/>
        <charset val="204"/>
      </rPr>
      <t>392 000</t>
    </r>
    <r>
      <rPr>
        <sz val="10"/>
        <rFont val="Arial Cyr"/>
        <charset val="204"/>
      </rPr>
      <t xml:space="preserve"> тыс. рублей, в том числе:
по кредитным договорам и соглашениям, заключенным от имени городского округа Орехово-Зуево – </t>
    </r>
    <r>
      <rPr>
        <b/>
        <i/>
        <sz val="10"/>
        <rFont val="Arial Cyr"/>
        <charset val="204"/>
      </rPr>
      <t>392 000</t>
    </r>
    <r>
      <rPr>
        <sz val="10"/>
        <rFont val="Arial Cyr"/>
        <charset val="204"/>
      </rPr>
      <t xml:space="preserve"> тыс. рублей;
верхний предел долга по муниципальным гарантиям городского округа Орехово-Зуево - 0 тыс. рублей.
4. Установить предельный объем муниципального долга городского округа Орехово-Зуево  на 2019 год в размере </t>
    </r>
    <r>
      <rPr>
        <b/>
        <i/>
        <sz val="10"/>
        <rFont val="Arial Cyr"/>
        <charset val="204"/>
      </rPr>
      <t xml:space="preserve">459 000 </t>
    </r>
    <r>
      <rPr>
        <sz val="10"/>
        <rFont val="Arial Cyr"/>
        <charset val="204"/>
      </rPr>
      <t xml:space="preserve">тыс. рублей, на 2020 год в размере </t>
    </r>
    <r>
      <rPr>
        <b/>
        <i/>
        <sz val="10"/>
        <rFont val="Arial Cyr"/>
        <charset val="204"/>
      </rPr>
      <t>617 000</t>
    </r>
    <r>
      <rPr>
        <sz val="10"/>
        <rFont val="Arial Cyr"/>
        <charset val="204"/>
      </rPr>
      <t xml:space="preserve"> тыс. рублей, на 2021 год в размере       </t>
    </r>
    <r>
      <rPr>
        <b/>
        <i/>
        <sz val="10"/>
        <rFont val="Arial Cyr"/>
        <charset val="204"/>
      </rPr>
      <t>492 000</t>
    </r>
    <r>
      <rPr>
        <sz val="10"/>
        <rFont val="Arial Cyr"/>
        <charset val="204"/>
      </rPr>
      <t xml:space="preserve"> тыс. рублей.
</t>
    </r>
  </si>
  <si>
    <r>
      <t xml:space="preserve">Утвердить основные характеристики бюджета городского округа Орехово-Зуево на 2019 год и на плановый период 2020 и 2021 годов:
 1. Общий объем доходов бюджета городского округа Орехово-Зуево:
  на 2019 год в сумме </t>
    </r>
    <r>
      <rPr>
        <b/>
        <i/>
        <sz val="10"/>
        <rFont val="Arial Cyr"/>
        <charset val="204"/>
      </rPr>
      <t>4 926 146,3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i/>
        <sz val="10"/>
        <rFont val="Arial Cyr"/>
        <charset val="204"/>
      </rPr>
      <t xml:space="preserve"> 2 802 564,6 </t>
    </r>
    <r>
      <rPr>
        <sz val="10"/>
        <rFont val="Arial Cyr"/>
        <charset val="204"/>
      </rPr>
      <t xml:space="preserve">тыс. рублей; 
на 2020 год в сумме  </t>
    </r>
    <r>
      <rPr>
        <b/>
        <i/>
        <sz val="10"/>
        <rFont val="Arial Cyr"/>
        <charset val="204"/>
      </rPr>
      <t>4 917 349,9</t>
    </r>
    <r>
      <rPr>
        <sz val="10"/>
        <rFont val="Arial Cyr"/>
        <charset val="204"/>
      </rPr>
      <t xml:space="preserve">  тыс. рублей, в том числе объем межбюджетных трансфертов, получаемых из других бюджетов бюджетной системы Российской Федерации, в сумме </t>
    </r>
    <r>
      <rPr>
        <b/>
        <i/>
        <sz val="10"/>
        <rFont val="Arial Cyr"/>
        <charset val="204"/>
      </rPr>
      <t>2 726 848,0</t>
    </r>
    <r>
      <rPr>
        <sz val="10"/>
        <rFont val="Arial Cyr"/>
        <charset val="204"/>
      </rPr>
      <t xml:space="preserve">  тыс. рублей;
на 2021 год в сумме </t>
    </r>
    <r>
      <rPr>
        <b/>
        <i/>
        <sz val="10"/>
        <rFont val="Arial Cyr"/>
        <charset val="204"/>
      </rPr>
      <t>4 675 242,3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i/>
        <sz val="10"/>
        <rFont val="Arial Cyr"/>
        <charset val="204"/>
      </rPr>
      <t xml:space="preserve"> 2 404 785,9</t>
    </r>
    <r>
      <rPr>
        <sz val="10"/>
        <rFont val="Arial Cyr"/>
        <charset val="204"/>
      </rPr>
      <t xml:space="preserve">  тыс. рублей.;
</t>
    </r>
  </si>
  <si>
    <r>
      <t xml:space="preserve">Утвердить основные характеристики бюджета городского округа Орехово-Зуево на 2019 год и на плановый период 2020 и 2021 годов:
1. Общий объем доходов бюджета городского округа Орехово-Зуево:
  на 2019 год в сумме </t>
    </r>
    <r>
      <rPr>
        <b/>
        <i/>
        <sz val="10"/>
        <rFont val="Arial Cyr"/>
        <charset val="204"/>
      </rPr>
      <t>5 396 892,4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i/>
        <sz val="10"/>
        <rFont val="Arial Cyr"/>
        <charset val="204"/>
      </rPr>
      <t>3 232 549,0</t>
    </r>
    <r>
      <rPr>
        <sz val="10"/>
        <rFont val="Arial Cyr"/>
        <charset val="204"/>
      </rPr>
      <t xml:space="preserve"> тыс. рублей; 
на 2020 год в сумме </t>
    </r>
    <r>
      <rPr>
        <b/>
        <i/>
        <sz val="10"/>
        <rFont val="Arial Cyr"/>
        <charset val="204"/>
      </rPr>
      <t>5 212 415,8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Федерации, в сумме </t>
    </r>
    <r>
      <rPr>
        <b/>
        <i/>
        <sz val="10"/>
        <rFont val="Arial Cyr"/>
        <charset val="204"/>
      </rPr>
      <t>3 021 913,9</t>
    </r>
    <r>
      <rPr>
        <sz val="10"/>
        <rFont val="Arial Cyr"/>
        <charset val="204"/>
      </rPr>
      <t xml:space="preserve"> тыс. рублей;
на 2021 год в сумме </t>
    </r>
    <r>
      <rPr>
        <b/>
        <i/>
        <sz val="10"/>
        <rFont val="Arial Cyr"/>
        <charset val="204"/>
      </rPr>
      <t>4 550 509,0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i/>
        <sz val="10"/>
        <rFont val="Arial Cyr"/>
        <charset val="204"/>
      </rPr>
      <t>2 280 052,6</t>
    </r>
    <r>
      <rPr>
        <sz val="10"/>
        <rFont val="Arial Cyr"/>
        <charset val="204"/>
      </rPr>
      <t xml:space="preserve"> тыс. рублей.;
</t>
    </r>
  </si>
  <si>
    <r>
      <t xml:space="preserve">2. Общий объем расходов бюджета городского округа Орехово-Зуево:
на 2019  год  в сумме </t>
    </r>
    <r>
      <rPr>
        <b/>
        <i/>
        <sz val="10"/>
        <rFont val="Arial Cyr"/>
        <charset val="204"/>
      </rPr>
      <t xml:space="preserve">  5 168 117,5</t>
    </r>
    <r>
      <rPr>
        <sz val="10"/>
        <rFont val="Arial Cyr"/>
        <charset val="204"/>
      </rPr>
      <t xml:space="preserve"> тыс. рублей;
на 2020 год в сумме </t>
    </r>
    <r>
      <rPr>
        <b/>
        <i/>
        <sz val="10"/>
        <rFont val="Arial Cyr"/>
        <charset val="204"/>
      </rPr>
      <t>5 053 641,2</t>
    </r>
    <r>
      <rPr>
        <sz val="10"/>
        <rFont val="Arial Cyr"/>
        <charset val="204"/>
      </rPr>
      <t xml:space="preserve"> тыс. рублей,в том числе условно утвержденные расходы в сумме 60 000,0 тыс. рублей;
на 2021 год в сумме </t>
    </r>
    <r>
      <rPr>
        <b/>
        <i/>
        <sz val="10"/>
        <rFont val="Arial Cyr"/>
        <charset val="204"/>
      </rPr>
      <t>4 870 164,0</t>
    </r>
    <r>
      <rPr>
        <sz val="10"/>
        <rFont val="Arial Cyr"/>
        <charset val="204"/>
      </rPr>
      <t xml:space="preserve">  тыс. рублей,в том числе условно утвержденные расходы в сумме 126 000,0 тыс. рублей;
</t>
    </r>
  </si>
  <si>
    <t>Пояснительная записка к уточнению бюджета Орехово-Зуевского городского округа  на 2019 год к Совету депутатов от 21.10.2019 №___________</t>
  </si>
  <si>
    <r>
      <t xml:space="preserve">2. Общий объем расходов бюджета городского округа Орехово-Зуево:
на 2019  год  в сумме </t>
    </r>
    <r>
      <rPr>
        <b/>
        <i/>
        <sz val="10"/>
        <rFont val="Arial Cyr"/>
        <charset val="204"/>
      </rPr>
      <t>5 651 082,2</t>
    </r>
    <r>
      <rPr>
        <sz val="10"/>
        <rFont val="Arial Cyr"/>
        <charset val="204"/>
      </rPr>
      <t xml:space="preserve"> тыс. рублей;
на 2020 год в сумме </t>
    </r>
    <r>
      <rPr>
        <b/>
        <i/>
        <sz val="10"/>
        <rFont val="Arial Cyr"/>
        <charset val="204"/>
      </rPr>
      <t>5 358 277,9</t>
    </r>
    <r>
      <rPr>
        <sz val="10"/>
        <rFont val="Arial Cyr"/>
        <charset val="204"/>
      </rPr>
      <t xml:space="preserve"> тыс. рублей,в том числе условно утвержденные расходы в сумме 60 000,0 тыс. рублей;
на 2021 год в сумме </t>
    </r>
    <r>
      <rPr>
        <b/>
        <i/>
        <sz val="10"/>
        <rFont val="Arial Cyr"/>
        <charset val="204"/>
      </rPr>
      <t>4 739117,8</t>
    </r>
    <r>
      <rPr>
        <sz val="10"/>
        <rFont val="Arial Cyr"/>
        <charset val="204"/>
      </rPr>
      <t xml:space="preserve"> тыс. рублей,в том числе условно утвержденные расходы в сумме 
126 000,0 тыс. рублей;
</t>
    </r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</si>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</sst>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i/>
      <sz val="10"/>
      <name val="Arial Cyr"/>
      <charset val="204"/>
    </font>
    <font>
      <b/>
      <i/>
      <sz val="10"/>
      <name val="Arial Cyr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ont="1"/>
    <xf numFmtId="0" fontId="0" fillId="0" borderId="0" xfId="0" applyFont="1" applyBorder="1"/>
    <xf numFmtId="0" fontId="2" fillId="0" borderId="0" xfId="0" applyFont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2" borderId="4" xfId="0" applyFont="1" applyFill="1" applyBorder="1"/>
    <xf numFmtId="164" fontId="6" fillId="2" borderId="4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0" fillId="2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3" borderId="1" xfId="0" applyFont="1" applyFill="1" applyBorder="1"/>
    <xf numFmtId="0" fontId="5" fillId="0" borderId="1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6" fillId="3" borderId="1" xfId="0" applyFont="1" applyFill="1" applyBorder="1"/>
    <xf numFmtId="0" fontId="10" fillId="3" borderId="1" xfId="0" applyFont="1" applyFill="1" applyBorder="1"/>
    <xf numFmtId="164" fontId="5" fillId="0" borderId="1" xfId="0" applyNumberFormat="1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10" fillId="0" borderId="4" xfId="0" applyFont="1" applyFill="1" applyBorder="1"/>
    <xf numFmtId="0" fontId="10" fillId="3" borderId="4" xfId="0" applyFont="1" applyFill="1" applyBorder="1"/>
    <xf numFmtId="0" fontId="10" fillId="3" borderId="1" xfId="0" applyFont="1" applyFill="1" applyBorder="1" applyAlignment="1">
      <alignment wrapText="1"/>
    </xf>
    <xf numFmtId="4" fontId="5" fillId="0" borderId="4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0" fontId="10" fillId="3" borderId="4" xfId="0" applyFont="1" applyFill="1" applyBorder="1" applyAlignment="1">
      <alignment wrapText="1"/>
    </xf>
    <xf numFmtId="164" fontId="10" fillId="0" borderId="4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3" borderId="5" xfId="0" applyFont="1" applyFill="1" applyBorder="1"/>
    <xf numFmtId="0" fontId="0" fillId="3" borderId="2" xfId="0" applyFont="1" applyFill="1" applyBorder="1"/>
    <xf numFmtId="0" fontId="9" fillId="3" borderId="8" xfId="0" applyFont="1" applyFill="1" applyBorder="1"/>
    <xf numFmtId="164" fontId="9" fillId="3" borderId="8" xfId="0" applyNumberFormat="1" applyFont="1" applyFill="1" applyBorder="1"/>
    <xf numFmtId="164" fontId="6" fillId="2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3" fillId="3" borderId="1" xfId="0" applyFont="1" applyFill="1" applyBorder="1" applyAlignment="1">
      <alignment horizontal="justify" wrapText="1"/>
    </xf>
    <xf numFmtId="0" fontId="9" fillId="3" borderId="2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933CA6F9D68FD519CFBC0B4FCB79F2EBCEFA8E3FC56F707672F8B588EF1FF2E0F28B0850D371EEAEM925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135"/>
  <sheetViews>
    <sheetView tabSelected="1" zoomScale="70" zoomScaleNormal="70" workbookViewId="0">
      <selection activeCell="M5" sqref="M5"/>
    </sheetView>
  </sheetViews>
  <sheetFormatPr defaultColWidth="9.140625" defaultRowHeight="12.75"/>
  <cols>
    <col min="1" max="1" width="5.7109375" style="1" customWidth="1"/>
    <col min="2" max="2" width="69.28515625" style="1" customWidth="1"/>
    <col min="3" max="3" width="40.140625" style="1" customWidth="1"/>
    <col min="4" max="4" width="24.7109375" style="1" customWidth="1"/>
    <col min="5" max="16384" width="9.140625" style="1"/>
  </cols>
  <sheetData>
    <row r="2" spans="1:4" ht="18">
      <c r="C2" s="93" t="s">
        <v>173</v>
      </c>
      <c r="D2" s="93"/>
    </row>
    <row r="4" spans="1:4" ht="49.15" customHeight="1">
      <c r="A4" s="90" t="s">
        <v>171</v>
      </c>
      <c r="B4" s="90"/>
      <c r="C4" s="90"/>
      <c r="D4" s="90"/>
    </row>
    <row r="5" spans="1:4" ht="29.45" customHeight="1">
      <c r="A5" s="84" t="s">
        <v>35</v>
      </c>
      <c r="B5" s="84"/>
      <c r="C5" s="84"/>
      <c r="D5" s="84"/>
    </row>
    <row r="6" spans="1:4" ht="84.6" customHeight="1">
      <c r="A6" s="3"/>
      <c r="B6" s="91" t="s">
        <v>45</v>
      </c>
      <c r="C6" s="91"/>
      <c r="D6" s="91"/>
    </row>
    <row r="8" spans="1:4" ht="27" customHeight="1">
      <c r="A8" s="84" t="s">
        <v>36</v>
      </c>
      <c r="B8" s="84"/>
      <c r="C8" s="84"/>
      <c r="D8" s="84"/>
    </row>
    <row r="9" spans="1:4">
      <c r="A9" s="58"/>
      <c r="B9" s="58" t="s">
        <v>10</v>
      </c>
      <c r="C9" s="92" t="s">
        <v>11</v>
      </c>
      <c r="D9" s="92"/>
    </row>
    <row r="10" spans="1:4" ht="198.6" customHeight="1">
      <c r="A10" s="87" t="s">
        <v>27</v>
      </c>
      <c r="B10" s="59" t="s">
        <v>168</v>
      </c>
      <c r="C10" s="77" t="s">
        <v>169</v>
      </c>
      <c r="D10" s="78"/>
    </row>
    <row r="11" spans="1:4" ht="99" customHeight="1">
      <c r="A11" s="88"/>
      <c r="B11" s="59" t="s">
        <v>170</v>
      </c>
      <c r="C11" s="77" t="s">
        <v>172</v>
      </c>
      <c r="D11" s="78"/>
    </row>
    <row r="12" spans="1:4" ht="61.9" customHeight="1">
      <c r="A12" s="89"/>
      <c r="B12" s="59" t="s">
        <v>151</v>
      </c>
      <c r="C12" s="77" t="s">
        <v>152</v>
      </c>
      <c r="D12" s="78"/>
    </row>
    <row r="13" spans="1:4" ht="27.75" hidden="1" customHeight="1">
      <c r="A13" s="33"/>
      <c r="B13" s="57" t="s">
        <v>28</v>
      </c>
      <c r="C13" s="79" t="s">
        <v>11</v>
      </c>
      <c r="D13" s="79"/>
    </row>
    <row r="14" spans="1:4" ht="94.15" hidden="1" customHeight="1">
      <c r="A14" s="34" t="s">
        <v>12</v>
      </c>
      <c r="B14" s="57" t="s">
        <v>29</v>
      </c>
      <c r="C14" s="80" t="s">
        <v>143</v>
      </c>
      <c r="D14" s="80"/>
    </row>
    <row r="15" spans="1:4" ht="52.9" hidden="1" customHeight="1">
      <c r="A15" s="34" t="s">
        <v>13</v>
      </c>
      <c r="B15" s="57" t="s">
        <v>30</v>
      </c>
      <c r="C15" s="80" t="s">
        <v>144</v>
      </c>
      <c r="D15" s="80"/>
    </row>
    <row r="16" spans="1:4" ht="52.9" hidden="1" customHeight="1">
      <c r="A16" s="34" t="s">
        <v>14</v>
      </c>
      <c r="B16" s="35" t="s">
        <v>145</v>
      </c>
      <c r="C16" s="80" t="s">
        <v>146</v>
      </c>
      <c r="D16" s="80"/>
    </row>
    <row r="17" spans="1:4" ht="330" hidden="1" customHeight="1">
      <c r="A17" s="34" t="s">
        <v>16</v>
      </c>
      <c r="B17" s="60" t="s">
        <v>20</v>
      </c>
      <c r="C17" s="81" t="s">
        <v>147</v>
      </c>
      <c r="D17" s="81"/>
    </row>
    <row r="18" spans="1:4" ht="163.15" hidden="1" customHeight="1">
      <c r="A18" s="34" t="s">
        <v>17</v>
      </c>
      <c r="B18" s="60" t="s">
        <v>18</v>
      </c>
      <c r="C18" s="82" t="s">
        <v>21</v>
      </c>
      <c r="D18" s="82"/>
    </row>
    <row r="19" spans="1:4" ht="80.45" hidden="1" customHeight="1">
      <c r="A19" s="34" t="s">
        <v>15</v>
      </c>
      <c r="B19" s="36" t="s">
        <v>148</v>
      </c>
      <c r="C19" s="83" t="s">
        <v>149</v>
      </c>
      <c r="D19" s="83"/>
    </row>
    <row r="20" spans="1:4" ht="103.15" customHeight="1">
      <c r="A20" s="56" t="s">
        <v>163</v>
      </c>
      <c r="B20" s="59" t="s">
        <v>161</v>
      </c>
      <c r="C20" s="77" t="s">
        <v>162</v>
      </c>
      <c r="D20" s="77"/>
    </row>
    <row r="21" spans="1:4" ht="66" customHeight="1">
      <c r="A21" s="56" t="s">
        <v>153</v>
      </c>
      <c r="B21" s="59" t="s">
        <v>156</v>
      </c>
      <c r="C21" s="77" t="s">
        <v>157</v>
      </c>
      <c r="D21" s="78"/>
    </row>
    <row r="22" spans="1:4" ht="178.9" customHeight="1">
      <c r="A22" s="56" t="s">
        <v>154</v>
      </c>
      <c r="B22" s="59" t="s">
        <v>155</v>
      </c>
      <c r="C22" s="77" t="s">
        <v>158</v>
      </c>
      <c r="D22" s="78"/>
    </row>
    <row r="23" spans="1:4" ht="347.45" customHeight="1">
      <c r="A23" s="56" t="s">
        <v>159</v>
      </c>
      <c r="B23" s="59" t="s">
        <v>164</v>
      </c>
      <c r="C23" s="77" t="s">
        <v>167</v>
      </c>
      <c r="D23" s="77"/>
    </row>
    <row r="24" spans="1:4" ht="51" customHeight="1">
      <c r="A24" s="56" t="s">
        <v>160</v>
      </c>
      <c r="B24" s="59" t="s">
        <v>165</v>
      </c>
      <c r="C24" s="85" t="s">
        <v>166</v>
      </c>
      <c r="D24" s="86"/>
    </row>
    <row r="25" spans="1:4">
      <c r="A25" s="37"/>
      <c r="B25" s="38"/>
      <c r="C25" s="39"/>
      <c r="D25" s="39"/>
    </row>
    <row r="26" spans="1:4" ht="15">
      <c r="A26" s="84" t="s">
        <v>37</v>
      </c>
      <c r="B26" s="84"/>
      <c r="C26" s="84"/>
      <c r="D26" s="84"/>
    </row>
    <row r="27" spans="1:4" ht="15">
      <c r="B27" s="70" t="s">
        <v>38</v>
      </c>
      <c r="C27" s="70"/>
      <c r="D27" s="70"/>
    </row>
    <row r="28" spans="1:4" ht="15">
      <c r="B28" s="70" t="s">
        <v>39</v>
      </c>
      <c r="C28" s="70"/>
      <c r="D28" s="70"/>
    </row>
    <row r="29" spans="1:4" ht="18" customHeight="1">
      <c r="B29" s="70" t="s">
        <v>40</v>
      </c>
      <c r="C29" s="70"/>
      <c r="D29" s="70"/>
    </row>
    <row r="30" spans="1:4" ht="20.45" customHeight="1">
      <c r="B30" s="70" t="s">
        <v>41</v>
      </c>
      <c r="C30" s="70"/>
      <c r="D30" s="70"/>
    </row>
    <row r="31" spans="1:4" ht="34.15" customHeight="1">
      <c r="A31" s="71" t="s">
        <v>33</v>
      </c>
      <c r="B31" s="72"/>
      <c r="C31" s="72"/>
      <c r="D31" s="73"/>
    </row>
    <row r="32" spans="1:4">
      <c r="A32" s="64" t="s">
        <v>0</v>
      </c>
      <c r="B32" s="65" t="s">
        <v>1</v>
      </c>
      <c r="C32" s="66" t="s">
        <v>2</v>
      </c>
      <c r="D32" s="66"/>
    </row>
    <row r="33" spans="1:4">
      <c r="A33" s="64"/>
      <c r="B33" s="65"/>
      <c r="C33" s="40" t="s">
        <v>3</v>
      </c>
      <c r="D33" s="41" t="s">
        <v>4</v>
      </c>
    </row>
    <row r="34" spans="1:4">
      <c r="A34" s="10"/>
      <c r="B34" s="42" t="s">
        <v>5</v>
      </c>
      <c r="C34" s="21">
        <v>4926146.3</v>
      </c>
      <c r="D34" s="43">
        <v>5168117.5</v>
      </c>
    </row>
    <row r="35" spans="1:4">
      <c r="A35" s="8" t="s">
        <v>6</v>
      </c>
      <c r="B35" s="8" t="s">
        <v>7</v>
      </c>
      <c r="C35" s="20">
        <f>SUM(C36:C55)</f>
        <v>43828.7</v>
      </c>
      <c r="D35" s="20">
        <f>SUM(D36:D55)</f>
        <v>56047.3</v>
      </c>
    </row>
    <row r="36" spans="1:4">
      <c r="A36" s="22" t="s">
        <v>22</v>
      </c>
      <c r="B36" s="23" t="s">
        <v>99</v>
      </c>
      <c r="C36" s="24">
        <v>33582.699999999997</v>
      </c>
      <c r="D36" s="44"/>
    </row>
    <row r="37" spans="1:4">
      <c r="A37" s="22" t="s">
        <v>23</v>
      </c>
      <c r="B37" s="25" t="s">
        <v>100</v>
      </c>
      <c r="C37" s="26">
        <v>2182.9</v>
      </c>
      <c r="D37" s="45"/>
    </row>
    <row r="38" spans="1:4">
      <c r="A38" s="23" t="s">
        <v>24</v>
      </c>
      <c r="B38" s="25" t="s">
        <v>101</v>
      </c>
      <c r="C38" s="26">
        <v>3823.1</v>
      </c>
      <c r="D38" s="45"/>
    </row>
    <row r="39" spans="1:4">
      <c r="A39" s="23" t="s">
        <v>25</v>
      </c>
      <c r="B39" s="27" t="s">
        <v>102</v>
      </c>
      <c r="C39" s="26">
        <v>51</v>
      </c>
      <c r="D39" s="46"/>
    </row>
    <row r="40" spans="1:4" ht="18.600000000000001" customHeight="1">
      <c r="A40" s="28" t="s">
        <v>26</v>
      </c>
      <c r="B40" s="28" t="s">
        <v>103</v>
      </c>
      <c r="C40" s="26">
        <v>922</v>
      </c>
      <c r="D40" s="45"/>
    </row>
    <row r="41" spans="1:4">
      <c r="A41" s="29" t="s">
        <v>34</v>
      </c>
      <c r="B41" s="30" t="s">
        <v>104</v>
      </c>
      <c r="C41" s="26">
        <v>200</v>
      </c>
      <c r="D41" s="46"/>
    </row>
    <row r="42" spans="1:4">
      <c r="A42" s="29" t="s">
        <v>96</v>
      </c>
      <c r="B42" s="47" t="s">
        <v>150</v>
      </c>
      <c r="C42" s="48">
        <v>3067</v>
      </c>
      <c r="D42" s="31"/>
    </row>
    <row r="43" spans="1:4">
      <c r="A43" s="29" t="s">
        <v>97</v>
      </c>
      <c r="B43" s="47" t="s">
        <v>105</v>
      </c>
      <c r="C43" s="48"/>
      <c r="D43" s="31">
        <v>-7817.3</v>
      </c>
    </row>
    <row r="44" spans="1:4">
      <c r="A44" s="29" t="s">
        <v>107</v>
      </c>
      <c r="B44" s="47" t="s">
        <v>106</v>
      </c>
      <c r="C44" s="48"/>
      <c r="D44" s="31">
        <v>-4143.8</v>
      </c>
    </row>
    <row r="45" spans="1:4">
      <c r="A45" s="29" t="s">
        <v>109</v>
      </c>
      <c r="B45" s="47" t="s">
        <v>110</v>
      </c>
      <c r="C45" s="48"/>
      <c r="D45" s="31">
        <v>15008.4</v>
      </c>
    </row>
    <row r="46" spans="1:4">
      <c r="A46" s="29" t="s">
        <v>111</v>
      </c>
      <c r="B46" s="47" t="s">
        <v>108</v>
      </c>
      <c r="C46" s="48"/>
      <c r="D46" s="31">
        <v>53000</v>
      </c>
    </row>
    <row r="47" spans="1:4" hidden="1">
      <c r="A47" s="29"/>
      <c r="B47" s="47"/>
      <c r="C47" s="48"/>
      <c r="D47" s="31"/>
    </row>
    <row r="48" spans="1:4" hidden="1">
      <c r="A48" s="29"/>
      <c r="B48" s="47"/>
      <c r="C48" s="48"/>
      <c r="D48" s="31"/>
    </row>
    <row r="49" spans="1:17" hidden="1">
      <c r="A49" s="29"/>
      <c r="B49" s="47"/>
      <c r="C49" s="48"/>
      <c r="D49" s="31"/>
    </row>
    <row r="50" spans="1:17" hidden="1">
      <c r="A50" s="29"/>
      <c r="B50" s="47"/>
      <c r="C50" s="48"/>
      <c r="D50" s="31"/>
    </row>
    <row r="51" spans="1:17" hidden="1">
      <c r="A51" s="29"/>
      <c r="B51" s="47"/>
      <c r="C51" s="48"/>
      <c r="D51" s="31"/>
    </row>
    <row r="52" spans="1:17" hidden="1">
      <c r="A52" s="29"/>
      <c r="B52" s="47"/>
      <c r="C52" s="48"/>
      <c r="D52" s="31"/>
    </row>
    <row r="53" spans="1:17" hidden="1">
      <c r="A53" s="29"/>
      <c r="B53" s="47"/>
      <c r="C53" s="48"/>
      <c r="D53" s="31"/>
    </row>
    <row r="54" spans="1:17" hidden="1">
      <c r="A54" s="29"/>
      <c r="B54" s="47"/>
      <c r="C54" s="48"/>
      <c r="D54" s="31"/>
    </row>
    <row r="55" spans="1:17" hidden="1">
      <c r="A55" s="29"/>
      <c r="B55" s="47"/>
      <c r="C55" s="48"/>
      <c r="D55" s="31"/>
    </row>
    <row r="56" spans="1:17">
      <c r="A56" s="8" t="s">
        <v>9</v>
      </c>
      <c r="B56" s="6" t="s">
        <v>8</v>
      </c>
      <c r="C56" s="7">
        <f>SUM(C57:C99)</f>
        <v>426917.39999999997</v>
      </c>
      <c r="D56" s="7">
        <f>SUM(D57:D99)</f>
        <v>426917.37</v>
      </c>
    </row>
    <row r="57" spans="1:17" ht="127.5">
      <c r="A57" s="49" t="s">
        <v>22</v>
      </c>
      <c r="B57" s="4" t="s">
        <v>46</v>
      </c>
      <c r="C57" s="5">
        <v>236</v>
      </c>
      <c r="D57" s="5">
        <v>236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18.75" customHeight="1">
      <c r="A58" s="49" t="s">
        <v>23</v>
      </c>
      <c r="B58" s="4" t="s">
        <v>47</v>
      </c>
      <c r="C58" s="5">
        <v>-5127</v>
      </c>
      <c r="D58" s="5">
        <v>-5127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38.25">
      <c r="A59" s="49" t="s">
        <v>24</v>
      </c>
      <c r="B59" s="4" t="s">
        <v>48</v>
      </c>
      <c r="C59" s="5">
        <v>-5664</v>
      </c>
      <c r="D59" s="5">
        <v>-5664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38.25">
      <c r="A60" s="49" t="s">
        <v>25</v>
      </c>
      <c r="B60" s="4" t="s">
        <v>49</v>
      </c>
      <c r="C60" s="5">
        <f>62+181</f>
        <v>243</v>
      </c>
      <c r="D60" s="5">
        <f>62+181</f>
        <v>243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39" customHeight="1">
      <c r="A61" s="49" t="s">
        <v>26</v>
      </c>
      <c r="B61" s="4" t="s">
        <v>50</v>
      </c>
      <c r="C61" s="5">
        <f>63+1615</f>
        <v>1678</v>
      </c>
      <c r="D61" s="5">
        <f>63+1615</f>
        <v>1678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33" customHeight="1">
      <c r="A62" s="49" t="s">
        <v>34</v>
      </c>
      <c r="B62" s="4" t="s">
        <v>51</v>
      </c>
      <c r="C62" s="5">
        <v>209</v>
      </c>
      <c r="D62" s="5">
        <v>209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38.25">
      <c r="A63" s="49" t="s">
        <v>96</v>
      </c>
      <c r="B63" s="4" t="s">
        <v>52</v>
      </c>
      <c r="C63" s="5">
        <v>335</v>
      </c>
      <c r="D63" s="5">
        <v>335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>
      <c r="A64" s="49" t="s">
        <v>97</v>
      </c>
      <c r="B64" s="4" t="s">
        <v>53</v>
      </c>
      <c r="C64" s="5">
        <v>5707</v>
      </c>
      <c r="D64" s="5">
        <v>5707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25.5">
      <c r="A65" s="49" t="s">
        <v>107</v>
      </c>
      <c r="B65" s="4" t="s">
        <v>54</v>
      </c>
      <c r="C65" s="5">
        <v>17</v>
      </c>
      <c r="D65" s="5">
        <v>17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>
      <c r="A66" s="49" t="s">
        <v>109</v>
      </c>
      <c r="B66" s="4" t="s">
        <v>55</v>
      </c>
      <c r="C66" s="5">
        <v>72</v>
      </c>
      <c r="D66" s="5">
        <v>72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25.5">
      <c r="A67" s="49" t="s">
        <v>111</v>
      </c>
      <c r="B67" s="4" t="s">
        <v>56</v>
      </c>
      <c r="C67" s="5">
        <v>471</v>
      </c>
      <c r="D67" s="5">
        <v>471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25.5">
      <c r="A68" s="49" t="s">
        <v>112</v>
      </c>
      <c r="B68" s="4" t="s">
        <v>57</v>
      </c>
      <c r="C68" s="5">
        <v>459</v>
      </c>
      <c r="D68" s="5">
        <v>459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>
      <c r="A69" s="49" t="s">
        <v>113</v>
      </c>
      <c r="B69" s="4" t="s">
        <v>58</v>
      </c>
      <c r="C69" s="5">
        <v>-4526</v>
      </c>
      <c r="D69" s="5">
        <v>-4526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38.25">
      <c r="A70" s="49" t="s">
        <v>114</v>
      </c>
      <c r="B70" s="4" t="s">
        <v>86</v>
      </c>
      <c r="C70" s="5">
        <v>55</v>
      </c>
      <c r="D70" s="5">
        <v>55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76.5">
      <c r="A71" s="49" t="s">
        <v>115</v>
      </c>
      <c r="B71" s="4" t="s">
        <v>59</v>
      </c>
      <c r="C71" s="5">
        <v>-212</v>
      </c>
      <c r="D71" s="5">
        <v>-212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>
      <c r="A72" s="49" t="s">
        <v>116</v>
      </c>
      <c r="B72" s="4" t="s">
        <v>60</v>
      </c>
      <c r="C72" s="5">
        <f>44385.6+27184</f>
        <v>71569.600000000006</v>
      </c>
      <c r="D72" s="5">
        <f>44385.6+27184</f>
        <v>71569.600000000006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25.5">
      <c r="A73" s="49" t="s">
        <v>117</v>
      </c>
      <c r="B73" s="4" t="s">
        <v>61</v>
      </c>
      <c r="C73" s="5">
        <f>82544+45000-3933</f>
        <v>123611</v>
      </c>
      <c r="D73" s="5">
        <f>82544+45000-3933</f>
        <v>123611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90.75" customHeight="1">
      <c r="A74" s="49" t="s">
        <v>118</v>
      </c>
      <c r="B74" s="4" t="s">
        <v>62</v>
      </c>
      <c r="C74" s="5">
        <v>1997</v>
      </c>
      <c r="D74" s="5">
        <v>1997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>
      <c r="A75" s="49" t="s">
        <v>119</v>
      </c>
      <c r="B75" s="4" t="s">
        <v>63</v>
      </c>
      <c r="C75" s="5">
        <v>3414</v>
      </c>
      <c r="D75" s="5">
        <v>3414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>
      <c r="A76" s="49" t="s">
        <v>120</v>
      </c>
      <c r="B76" s="4" t="s">
        <v>64</v>
      </c>
      <c r="C76" s="5">
        <v>-12620.6</v>
      </c>
      <c r="D76" s="5">
        <v>-12620.6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>
      <c r="A77" s="49" t="s">
        <v>121</v>
      </c>
      <c r="B77" s="4" t="s">
        <v>65</v>
      </c>
      <c r="C77" s="5">
        <f>-8560.6+15665.4</f>
        <v>7104.7999999999993</v>
      </c>
      <c r="D77" s="5">
        <f>-8560.6+15665.37</f>
        <v>7104.77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25.5">
      <c r="A78" s="49" t="s">
        <v>122</v>
      </c>
      <c r="B78" s="4" t="s">
        <v>66</v>
      </c>
      <c r="C78" s="5">
        <v>4073.8</v>
      </c>
      <c r="D78" s="5">
        <v>4073.8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25.5">
      <c r="A79" s="49" t="s">
        <v>123</v>
      </c>
      <c r="B79" s="4" t="s">
        <v>67</v>
      </c>
      <c r="C79" s="5">
        <v>1935.7</v>
      </c>
      <c r="D79" s="5">
        <v>1935.7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25.5">
      <c r="A80" s="49" t="s">
        <v>124</v>
      </c>
      <c r="B80" s="4" t="s">
        <v>68</v>
      </c>
      <c r="C80" s="5">
        <v>-32430.5</v>
      </c>
      <c r="D80" s="5">
        <v>-32430.5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25.5">
      <c r="A81" s="49" t="s">
        <v>125</v>
      </c>
      <c r="B81" s="4" t="s">
        <v>69</v>
      </c>
      <c r="C81" s="5">
        <v>73964</v>
      </c>
      <c r="D81" s="5">
        <v>73964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42" customHeight="1">
      <c r="A82" s="49" t="s">
        <v>126</v>
      </c>
      <c r="B82" s="4" t="s">
        <v>70</v>
      </c>
      <c r="C82" s="5">
        <v>3210.2</v>
      </c>
      <c r="D82" s="5">
        <v>3210.2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>
      <c r="A83" s="49" t="s">
        <v>127</v>
      </c>
      <c r="B83" s="4" t="s">
        <v>71</v>
      </c>
      <c r="C83" s="5">
        <v>19305</v>
      </c>
      <c r="D83" s="5">
        <v>19305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>
      <c r="A84" s="49" t="s">
        <v>128</v>
      </c>
      <c r="B84" s="4" t="s">
        <v>72</v>
      </c>
      <c r="C84" s="5">
        <v>292.3</v>
      </c>
      <c r="D84" s="5">
        <v>292.3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>
      <c r="A85" s="49" t="s">
        <v>129</v>
      </c>
      <c r="B85" s="4" t="s">
        <v>73</v>
      </c>
      <c r="C85" s="5">
        <v>40489</v>
      </c>
      <c r="D85" s="5">
        <v>40489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>
      <c r="A86" s="49" t="s">
        <v>130</v>
      </c>
      <c r="B86" s="4" t="s">
        <v>74</v>
      </c>
      <c r="C86" s="5">
        <f>2985+39307</f>
        <v>42292</v>
      </c>
      <c r="D86" s="5">
        <f>2985+39307</f>
        <v>42292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38.25">
      <c r="A87" s="49" t="s">
        <v>131</v>
      </c>
      <c r="B87" s="4" t="s">
        <v>75</v>
      </c>
      <c r="C87" s="5">
        <v>37</v>
      </c>
      <c r="D87" s="5">
        <v>37</v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>
      <c r="A88" s="49" t="s">
        <v>132</v>
      </c>
      <c r="B88" s="4" t="s">
        <v>76</v>
      </c>
      <c r="C88" s="5">
        <v>60826.3</v>
      </c>
      <c r="D88" s="5">
        <v>60826.3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>
      <c r="A89" s="49" t="s">
        <v>133</v>
      </c>
      <c r="B89" s="4" t="s">
        <v>77</v>
      </c>
      <c r="C89" s="5">
        <v>-31504</v>
      </c>
      <c r="D89" s="5">
        <v>-31504</v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25.5">
      <c r="A90" s="49" t="s">
        <v>134</v>
      </c>
      <c r="B90" s="4" t="s">
        <v>78</v>
      </c>
      <c r="C90" s="5">
        <v>1000</v>
      </c>
      <c r="D90" s="5">
        <v>1000</v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38.25">
      <c r="A91" s="49" t="s">
        <v>135</v>
      </c>
      <c r="B91" s="4" t="s">
        <v>79</v>
      </c>
      <c r="C91" s="5">
        <v>800</v>
      </c>
      <c r="D91" s="5">
        <v>800</v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>
      <c r="A92" s="49" t="s">
        <v>136</v>
      </c>
      <c r="B92" s="4" t="s">
        <v>80</v>
      </c>
      <c r="C92" s="5">
        <v>28155</v>
      </c>
      <c r="D92" s="5">
        <v>28155</v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25.5">
      <c r="A93" s="49" t="s">
        <v>137</v>
      </c>
      <c r="B93" s="4" t="s">
        <v>81</v>
      </c>
      <c r="C93" s="5">
        <f>30691-16792</f>
        <v>13899</v>
      </c>
      <c r="D93" s="5">
        <f>30691-16792</f>
        <v>13899</v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24.75" customHeight="1">
      <c r="A94" s="49" t="s">
        <v>138</v>
      </c>
      <c r="B94" s="4" t="s">
        <v>82</v>
      </c>
      <c r="C94" s="5">
        <v>-283</v>
      </c>
      <c r="D94" s="5">
        <v>-283</v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24.75" customHeight="1">
      <c r="A95" s="49" t="s">
        <v>139</v>
      </c>
      <c r="B95" s="4" t="s">
        <v>87</v>
      </c>
      <c r="C95" s="5">
        <v>4750</v>
      </c>
      <c r="D95" s="5">
        <v>4750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25.5">
      <c r="A96" s="49" t="s">
        <v>140</v>
      </c>
      <c r="B96" s="4" t="s">
        <v>83</v>
      </c>
      <c r="C96" s="5">
        <v>659.8</v>
      </c>
      <c r="D96" s="5">
        <v>659.8</v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25.5">
      <c r="A97" s="49" t="s">
        <v>141</v>
      </c>
      <c r="B97" s="4" t="s">
        <v>84</v>
      </c>
      <c r="C97" s="5">
        <f>-267+764</f>
        <v>497</v>
      </c>
      <c r="D97" s="5">
        <f>-267+764</f>
        <v>497</v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26.45" customHeight="1">
      <c r="A98" s="49" t="s">
        <v>142</v>
      </c>
      <c r="B98" s="4" t="s">
        <v>85</v>
      </c>
      <c r="C98" s="5">
        <v>5920</v>
      </c>
      <c r="D98" s="5">
        <v>5920</v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idden="1">
      <c r="A99" s="49"/>
      <c r="B99" s="4"/>
      <c r="C99" s="5"/>
      <c r="D99" s="16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>
      <c r="A100" s="69" t="s">
        <v>19</v>
      </c>
      <c r="B100" s="69"/>
      <c r="C100" s="13">
        <f>C34+C35+C56</f>
        <v>5396892.4000000004</v>
      </c>
      <c r="D100" s="14">
        <f>D34+D35+D56</f>
        <v>5651082.1699999999</v>
      </c>
    </row>
    <row r="101" spans="1:17" ht="31.15" customHeight="1"/>
    <row r="102" spans="1:17" ht="16.149999999999999" customHeight="1">
      <c r="A102" s="74" t="s">
        <v>31</v>
      </c>
      <c r="B102" s="75"/>
      <c r="C102" s="75"/>
      <c r="D102" s="76"/>
    </row>
    <row r="103" spans="1:17" ht="16.149999999999999" customHeight="1">
      <c r="A103" s="64" t="s">
        <v>0</v>
      </c>
      <c r="B103" s="65" t="s">
        <v>1</v>
      </c>
      <c r="C103" s="66" t="s">
        <v>2</v>
      </c>
      <c r="D103" s="66"/>
    </row>
    <row r="104" spans="1:17">
      <c r="A104" s="64"/>
      <c r="B104" s="65"/>
      <c r="C104" s="40" t="s">
        <v>3</v>
      </c>
      <c r="D104" s="41" t="s">
        <v>4</v>
      </c>
    </row>
    <row r="105" spans="1:17">
      <c r="A105" s="10"/>
      <c r="B105" s="42" t="s">
        <v>5</v>
      </c>
      <c r="C105" s="21">
        <v>4917349.9000000004</v>
      </c>
      <c r="D105" s="43">
        <v>4993641.2</v>
      </c>
    </row>
    <row r="106" spans="1:17">
      <c r="A106" s="10" t="s">
        <v>6</v>
      </c>
      <c r="B106" s="9" t="s">
        <v>7</v>
      </c>
      <c r="C106" s="17"/>
      <c r="D106" s="17">
        <f>D107</f>
        <v>9570.83</v>
      </c>
    </row>
    <row r="107" spans="1:17">
      <c r="A107" s="10" t="s">
        <v>22</v>
      </c>
      <c r="B107" s="50" t="s">
        <v>89</v>
      </c>
      <c r="C107" s="18"/>
      <c r="D107" s="19">
        <v>9570.83</v>
      </c>
    </row>
    <row r="108" spans="1:17">
      <c r="A108" s="11" t="s">
        <v>9</v>
      </c>
      <c r="B108" s="8" t="s">
        <v>8</v>
      </c>
      <c r="C108" s="20">
        <f>C109+C110+C111+C112+C113+C114+C115+C116</f>
        <v>295065.87</v>
      </c>
      <c r="D108" s="20">
        <f>D109+D110+D111+D112+D113+D114+D115+D116</f>
        <v>295065.87</v>
      </c>
    </row>
    <row r="109" spans="1:17">
      <c r="A109" s="11" t="s">
        <v>22</v>
      </c>
      <c r="B109" s="12" t="s">
        <v>88</v>
      </c>
      <c r="C109" s="5">
        <v>242402.9</v>
      </c>
      <c r="D109" s="5">
        <v>242402.9</v>
      </c>
    </row>
    <row r="110" spans="1:17">
      <c r="A110" s="11" t="s">
        <v>23</v>
      </c>
      <c r="B110" s="12" t="s">
        <v>90</v>
      </c>
      <c r="C110" s="5">
        <v>23750</v>
      </c>
      <c r="D110" s="5">
        <v>23750</v>
      </c>
    </row>
    <row r="111" spans="1:17">
      <c r="A111" s="11" t="s">
        <v>24</v>
      </c>
      <c r="B111" s="12" t="s">
        <v>91</v>
      </c>
      <c r="C111" s="5">
        <v>2197</v>
      </c>
      <c r="D111" s="5">
        <v>2197</v>
      </c>
    </row>
    <row r="112" spans="1:17">
      <c r="A112" s="51" t="s">
        <v>25</v>
      </c>
      <c r="B112" s="15" t="s">
        <v>95</v>
      </c>
      <c r="C112" s="16">
        <v>31503.97</v>
      </c>
      <c r="D112" s="16">
        <v>31503.97</v>
      </c>
    </row>
    <row r="113" spans="1:4">
      <c r="A113" s="51" t="s">
        <v>26</v>
      </c>
      <c r="B113" s="15" t="s">
        <v>98</v>
      </c>
      <c r="C113" s="16">
        <v>58</v>
      </c>
      <c r="D113" s="16">
        <v>58</v>
      </c>
    </row>
    <row r="114" spans="1:4">
      <c r="A114" s="51" t="s">
        <v>34</v>
      </c>
      <c r="B114" s="15" t="s">
        <v>92</v>
      </c>
      <c r="C114" s="16">
        <v>72</v>
      </c>
      <c r="D114" s="16">
        <v>72</v>
      </c>
    </row>
    <row r="115" spans="1:4">
      <c r="A115" s="51" t="s">
        <v>96</v>
      </c>
      <c r="B115" s="15" t="s">
        <v>93</v>
      </c>
      <c r="C115" s="16">
        <v>209</v>
      </c>
      <c r="D115" s="16">
        <v>209</v>
      </c>
    </row>
    <row r="116" spans="1:4">
      <c r="A116" s="51" t="s">
        <v>97</v>
      </c>
      <c r="B116" s="15" t="s">
        <v>94</v>
      </c>
      <c r="C116" s="16">
        <v>-5127</v>
      </c>
      <c r="D116" s="16">
        <v>-5127</v>
      </c>
    </row>
    <row r="117" spans="1:4">
      <c r="A117" s="69" t="s">
        <v>19</v>
      </c>
      <c r="B117" s="69"/>
      <c r="C117" s="13">
        <f>C105+C108</f>
        <v>5212415.7700000005</v>
      </c>
      <c r="D117" s="14">
        <f>D105+D108+D106</f>
        <v>5298277.9000000004</v>
      </c>
    </row>
    <row r="118" spans="1:4" ht="27" customHeight="1">
      <c r="A118" s="52"/>
      <c r="B118" s="53"/>
      <c r="C118" s="54"/>
      <c r="D118" s="54"/>
    </row>
    <row r="119" spans="1:4" ht="18" customHeight="1">
      <c r="A119" s="61" t="s">
        <v>32</v>
      </c>
      <c r="B119" s="62"/>
      <c r="C119" s="62"/>
      <c r="D119" s="63"/>
    </row>
    <row r="120" spans="1:4">
      <c r="A120" s="64" t="s">
        <v>0</v>
      </c>
      <c r="B120" s="65" t="s">
        <v>1</v>
      </c>
      <c r="C120" s="66" t="s">
        <v>2</v>
      </c>
      <c r="D120" s="66"/>
    </row>
    <row r="121" spans="1:4">
      <c r="A121" s="64"/>
      <c r="B121" s="65"/>
      <c r="C121" s="40" t="s">
        <v>3</v>
      </c>
      <c r="D121" s="41" t="s">
        <v>4</v>
      </c>
    </row>
    <row r="122" spans="1:4">
      <c r="A122" s="11"/>
      <c r="B122" s="42" t="s">
        <v>5</v>
      </c>
      <c r="C122" s="21">
        <v>4675242.3</v>
      </c>
      <c r="D122" s="43">
        <v>4744164</v>
      </c>
    </row>
    <row r="123" spans="1:4">
      <c r="A123" s="10" t="s">
        <v>6</v>
      </c>
      <c r="B123" s="9" t="s">
        <v>7</v>
      </c>
      <c r="C123" s="17">
        <f>C124</f>
        <v>0</v>
      </c>
      <c r="D123" s="17">
        <f>D124</f>
        <v>-6312.91</v>
      </c>
    </row>
    <row r="124" spans="1:4">
      <c r="A124" s="10" t="s">
        <v>22</v>
      </c>
      <c r="B124" s="50" t="s">
        <v>89</v>
      </c>
      <c r="C124" s="18"/>
      <c r="D124" s="19">
        <v>-6312.91</v>
      </c>
    </row>
    <row r="125" spans="1:4">
      <c r="A125" s="11"/>
      <c r="B125" s="42"/>
      <c r="C125" s="21"/>
      <c r="D125" s="43"/>
    </row>
    <row r="126" spans="1:4">
      <c r="A126" s="8" t="s">
        <v>9</v>
      </c>
      <c r="B126" s="55" t="s">
        <v>8</v>
      </c>
      <c r="C126" s="32">
        <f>SUM(C127:C131)</f>
        <v>-124733.3</v>
      </c>
      <c r="D126" s="55">
        <f>SUM(D127:D131)</f>
        <v>-124733.3</v>
      </c>
    </row>
    <row r="127" spans="1:4">
      <c r="A127" s="11" t="s">
        <v>22</v>
      </c>
      <c r="B127" s="12" t="s">
        <v>88</v>
      </c>
      <c r="C127" s="5">
        <v>-119948.3</v>
      </c>
      <c r="D127" s="5">
        <v>-119948.3</v>
      </c>
    </row>
    <row r="128" spans="1:4">
      <c r="A128" s="51" t="s">
        <v>23</v>
      </c>
      <c r="B128" s="15" t="s">
        <v>98</v>
      </c>
      <c r="C128" s="16">
        <v>61</v>
      </c>
      <c r="D128" s="16">
        <v>61</v>
      </c>
    </row>
    <row r="129" spans="1:4">
      <c r="A129" s="51" t="s">
        <v>24</v>
      </c>
      <c r="B129" s="15" t="s">
        <v>92</v>
      </c>
      <c r="C129" s="16">
        <v>72</v>
      </c>
      <c r="D129" s="16">
        <v>72</v>
      </c>
    </row>
    <row r="130" spans="1:4">
      <c r="A130" s="51" t="s">
        <v>25</v>
      </c>
      <c r="B130" s="15" t="s">
        <v>93</v>
      </c>
      <c r="C130" s="16">
        <v>209</v>
      </c>
      <c r="D130" s="16">
        <v>209</v>
      </c>
    </row>
    <row r="131" spans="1:4">
      <c r="A131" s="51" t="s">
        <v>26</v>
      </c>
      <c r="B131" s="15" t="s">
        <v>94</v>
      </c>
      <c r="C131" s="16">
        <v>-5127</v>
      </c>
      <c r="D131" s="16">
        <v>-5127</v>
      </c>
    </row>
    <row r="132" spans="1:4" ht="13.15" customHeight="1">
      <c r="A132" s="67" t="s">
        <v>19</v>
      </c>
      <c r="B132" s="68"/>
      <c r="C132" s="13">
        <f>C122+C126</f>
        <v>4550509</v>
      </c>
      <c r="D132" s="14">
        <f>D122+D126+D123</f>
        <v>4613117.79</v>
      </c>
    </row>
    <row r="134" spans="1:4">
      <c r="B134" t="s">
        <v>42</v>
      </c>
    </row>
    <row r="135" spans="1:4">
      <c r="B135" t="s">
        <v>43</v>
      </c>
      <c r="D135" t="s">
        <v>44</v>
      </c>
    </row>
  </sheetData>
  <mergeCells count="42">
    <mergeCell ref="C2:D2"/>
    <mergeCell ref="C20:D20"/>
    <mergeCell ref="A10:A12"/>
    <mergeCell ref="C10:D10"/>
    <mergeCell ref="A4:D4"/>
    <mergeCell ref="A5:D5"/>
    <mergeCell ref="B6:D6"/>
    <mergeCell ref="A8:D8"/>
    <mergeCell ref="C9:D9"/>
    <mergeCell ref="B28:D28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A26:D26"/>
    <mergeCell ref="B27:D27"/>
    <mergeCell ref="C21:D21"/>
    <mergeCell ref="C22:D22"/>
    <mergeCell ref="C23:D23"/>
    <mergeCell ref="C24:D24"/>
    <mergeCell ref="A117:B117"/>
    <mergeCell ref="B29:D29"/>
    <mergeCell ref="B30:D30"/>
    <mergeCell ref="A31:D31"/>
    <mergeCell ref="A32:A33"/>
    <mergeCell ref="B32:B33"/>
    <mergeCell ref="C32:D32"/>
    <mergeCell ref="A100:B100"/>
    <mergeCell ref="A102:D102"/>
    <mergeCell ref="A103:A104"/>
    <mergeCell ref="B103:B104"/>
    <mergeCell ref="C103:D103"/>
    <mergeCell ref="A119:D119"/>
    <mergeCell ref="A120:A121"/>
    <mergeCell ref="B120:B121"/>
    <mergeCell ref="C120:D120"/>
    <mergeCell ref="A132:B132"/>
  </mergeCells>
  <hyperlinks>
    <hyperlink ref="B18" r:id="rId1" display="consultantplus://offline/ref=933CA6F9D68FD519CFBC0B4FCB79F2EBCEFA8E3FC56F707672F8B588EF1FF2E0F28B0850D371EEAEM925H"/>
  </hyperlinks>
  <pageMargins left="0.39370078740157483" right="0.19685039370078741" top="0.35433070866141736" bottom="0.35433070866141736" header="0.31496062992125984" footer="0.31496062992125984"/>
  <pageSetup paperSize="9" scale="9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22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Для Совета Акт (2)</vt:lpstr>
      <vt:lpstr>Лист1</vt:lpstr>
      <vt:lpstr>Лист2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Полякова</cp:lastModifiedBy>
  <cp:lastPrinted>2019-10-17T11:19:34Z</cp:lastPrinted>
  <dcterms:created xsi:type="dcterms:W3CDTF">2006-09-20T13:45:32Z</dcterms:created>
  <dcterms:modified xsi:type="dcterms:W3CDTF">2019-12-19T12:11:08Z</dcterms:modified>
</cp:coreProperties>
</file>