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240" windowHeight="120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51" i="1" l="1"/>
  <c r="F76" i="1" l="1"/>
  <c r="F46" i="1"/>
  <c r="F42" i="1"/>
  <c r="F43" i="1"/>
  <c r="F44" i="1"/>
  <c r="C91" i="1"/>
  <c r="B91" i="1"/>
  <c r="D46" i="1"/>
  <c r="E91" i="1"/>
  <c r="F37" i="1"/>
  <c r="F35" i="1"/>
  <c r="F5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0" i="1"/>
  <c r="F49" i="1"/>
  <c r="F48" i="1"/>
  <c r="F45" i="1"/>
  <c r="F41" i="1"/>
  <c r="F40" i="1"/>
  <c r="F39" i="1"/>
  <c r="F38" i="1"/>
  <c r="F36" i="1"/>
  <c r="C4" i="1" l="1"/>
  <c r="E19" i="1" l="1"/>
  <c r="C19" i="1"/>
  <c r="E4" i="1"/>
  <c r="E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91" i="1" l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59" i="1"/>
  <c r="D58" i="1"/>
  <c r="D57" i="1"/>
  <c r="D56" i="1"/>
  <c r="D55" i="1"/>
  <c r="D54" i="1"/>
  <c r="D53" i="1"/>
  <c r="D52" i="1"/>
  <c r="D50" i="1"/>
  <c r="D49" i="1"/>
  <c r="D48" i="1"/>
  <c r="D47" i="1"/>
  <c r="D45" i="1"/>
  <c r="D41" i="1"/>
  <c r="D40" i="1"/>
  <c r="D39" i="1"/>
  <c r="D38" i="1"/>
  <c r="D37" i="1"/>
  <c r="D36" i="1"/>
  <c r="D35" i="1"/>
  <c r="D24" i="1"/>
  <c r="D22" i="1"/>
  <c r="D21" i="1"/>
  <c r="D20" i="1"/>
  <c r="B19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4" i="1"/>
  <c r="B4" i="1"/>
  <c r="D19" i="1" l="1"/>
  <c r="C27" i="1"/>
  <c r="F27" i="1" s="1"/>
  <c r="D91" i="1"/>
  <c r="B27" i="1"/>
  <c r="D4" i="1"/>
  <c r="D27" i="1" l="1"/>
</calcChain>
</file>

<file path=xl/sharedStrings.xml><?xml version="1.0" encoding="utf-8"?>
<sst xmlns="http://schemas.openxmlformats.org/spreadsheetml/2006/main" count="94" uniqueCount="89">
  <si>
    <t>% исполнения</t>
  </si>
  <si>
    <t>ИТОГО</t>
  </si>
  <si>
    <t>1.Доходы</t>
  </si>
  <si>
    <t>Налоги на прибыль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</si>
  <si>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</si>
  <si>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</si>
  <si>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</si>
  <si>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</si>
  <si>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</si>
  <si>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</si>
  <si>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</si>
  <si>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</si>
  <si>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</si>
  <si>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</si>
  <si>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</si>
  <si>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</si>
  <si>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</si>
  <si>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</si>
  <si>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</si>
  <si>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</si>
  <si>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</si>
  <si>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</si>
  <si>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</si>
  <si>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</si>
  <si>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</si>
  <si>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</si>
  <si>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</si>
  <si>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</si>
  <si>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</si>
  <si>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</si>
  <si>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</si>
  <si>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</si>
  <si>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</si>
  <si>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</si>
  <si>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</si>
  <si>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</si>
  <si>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</si>
  <si>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</si>
  <si>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</si>
  <si>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</si>
  <si>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</si>
  <si>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</si>
  <si>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</si>
  <si>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</si>
  <si>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</si>
  <si>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</si>
  <si>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</si>
  <si>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</si>
  <si>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</si>
  <si>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</si>
  <si>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</si>
  <si>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</si>
  <si>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</si>
  <si>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</si>
  <si>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</si>
  <si>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</si>
  <si>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</si>
  <si>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</si>
  <si>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</si>
  <si>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</si>
  <si>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</si>
  <si>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</si>
  <si>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</si>
  <si>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</si>
  <si>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</si>
  <si>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</si>
  <si>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</si>
  <si>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</si>
  <si>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</si>
  <si>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</si>
  <si>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</si>
  <si>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</si>
  <si>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</si>
  <si>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</si>
  <si>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</si>
  <si>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</si>
  <si>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</si>
  <si>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</si>
  <si>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 xml:space="preserve">                       Исполнение бюджета Орехово-Зуевского городского округа по доходам за 2021 г.  (тыс.руб.)</t>
  </si>
  <si>
    <t>План на 2021 г.</t>
  </si>
  <si>
    <t>Отклонение 2021 от 2020</t>
  </si>
  <si>
    <t xml:space="preserve">                       Исполнение бюджета Орехово-Зуевского городского округа по расходам за 2021 г. (тыс.руб.)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</si>
  <si>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</si>
  <si>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</si>
  <si>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</si>
  <si>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 xml:space="preserve">Фактически  исполнено на 01.03.2020 г. </t>
  </si>
  <si>
    <t>Фактически  исполнено на 01.03.2021 г.</t>
  </si>
  <si>
    <t>Фактически  исполнено на 01.03.2020 г.</t>
  </si>
  <si>
    <t>Лесное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</si>
</sst>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4" fillId="0" borderId="0" xfId="0" applyFont="1"/>
    <xf numFmtId="4" fontId="2" fillId="0" borderId="0" xfId="0" applyNumberFormat="1" applyFont="1"/>
    <xf numFmtId="0" fontId="2" fillId="0" borderId="0" xfId="0" applyFont="1" applyAlignment="1">
      <alignment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10" xfId="0" applyFont="1" applyFill="1" applyBorder="1" applyAlignment="1">
      <alignment horizontal="left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topLeftCell="A69" workbookViewId="0">
      <selection activeCell="E89" sqref="E89"/>
    </sheetView>
  </sheetViews>
  <sheetFormatPr defaultColWidth="9.140625" defaultRowHeight="15.75" x14ac:dyDescent="0.25"/>
  <cols>
    <col min="1" max="1" width="53.140625" style="4" customWidth="1"/>
    <col min="2" max="2" width="20.28515625" style="4" customWidth="1"/>
    <col min="3" max="3" width="21.28515625" style="4" customWidth="1"/>
    <col min="4" max="4" width="14.7109375" style="4" customWidth="1"/>
    <col min="5" max="5" width="19.85546875" style="4" customWidth="1"/>
    <col min="6" max="6" width="18.85546875" style="4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23" t="s">
        <v>78</v>
      </c>
      <c r="B1" s="23"/>
      <c r="C1" s="23"/>
      <c r="D1" s="23"/>
      <c r="E1" s="23"/>
      <c r="F1" s="23"/>
    </row>
    <row r="2" spans="1:8" ht="30" customHeight="1" x14ac:dyDescent="0.25">
      <c r="A2" s="24"/>
      <c r="B2" s="26" t="s">
        <v>79</v>
      </c>
      <c r="C2" s="28" t="s">
        <v>86</v>
      </c>
      <c r="D2" s="26" t="s">
        <v>0</v>
      </c>
      <c r="E2" s="30" t="s">
        <v>85</v>
      </c>
      <c r="F2" s="32" t="s">
        <v>80</v>
      </c>
    </row>
    <row r="3" spans="1:8" ht="30" customHeight="1" x14ac:dyDescent="0.25">
      <c r="A3" s="25"/>
      <c r="B3" s="27"/>
      <c r="C3" s="29"/>
      <c r="D3" s="27"/>
      <c r="E3" s="31"/>
      <c r="F3" s="33"/>
    </row>
    <row r="4" spans="1:8" s="2" customFormat="1" x14ac:dyDescent="0.25">
      <c r="A4" s="12" t="s">
        <v>2</v>
      </c>
      <c r="B4" s="5">
        <f>B5+B6+B7+B8+B9+B10+B11+B12+B13+B14+B15+B16+B17+B18</f>
        <v>4046392</v>
      </c>
      <c r="C4" s="5">
        <f>C5+C6+C7+C8+C9+C10+C11+C12+C13+C14+C15+C16+C17+C18</f>
        <v>501546.19999999995</v>
      </c>
      <c r="D4" s="5">
        <f>(C4/B4)*100</f>
        <v>12.394898961840573</v>
      </c>
      <c r="E4" s="5">
        <f>E5+E6+E7+E8+E9+E10+E11+E12+E13+E14+E15+E16+E17+E18</f>
        <v>523007.6</v>
      </c>
      <c r="F4" s="13">
        <f>C4-E4</f>
        <v>-21461.400000000023</v>
      </c>
    </row>
    <row r="5" spans="1:8" x14ac:dyDescent="0.25">
      <c r="A5" s="14" t="s">
        <v>3</v>
      </c>
      <c r="B5" s="6">
        <v>2940342</v>
      </c>
      <c r="C5" s="6">
        <v>365400</v>
      </c>
      <c r="D5" s="5">
        <f t="shared" ref="D5:D27" si="0">(C5/B5)*100</f>
        <v>12.427125824138825</v>
      </c>
      <c r="E5" s="6">
        <v>360692.6</v>
      </c>
      <c r="F5" s="13">
        <f>C5-E5</f>
        <v>4707.4000000000233</v>
      </c>
      <c r="H5" s="3"/>
    </row>
    <row r="6" spans="1:8" ht="31.5" x14ac:dyDescent="0.25">
      <c r="A6" s="14" t="s">
        <v>4</v>
      </c>
      <c r="B6" s="6">
        <v>78347</v>
      </c>
      <c r="C6" s="6">
        <v>6044.9</v>
      </c>
      <c r="D6" s="5">
        <f t="shared" si="0"/>
        <v>7.7155475002233649</v>
      </c>
      <c r="E6" s="6">
        <v>12129.4</v>
      </c>
      <c r="F6" s="13">
        <f t="shared" ref="F6:F26" si="1">C6-E6</f>
        <v>-6084.5</v>
      </c>
    </row>
    <row r="7" spans="1:8" x14ac:dyDescent="0.25">
      <c r="A7" s="14" t="s">
        <v>5</v>
      </c>
      <c r="B7" s="6">
        <v>386100</v>
      </c>
      <c r="C7" s="6">
        <v>49914.6</v>
      </c>
      <c r="D7" s="5">
        <f t="shared" si="0"/>
        <v>12.927894327894327</v>
      </c>
      <c r="E7" s="6">
        <v>54552.5</v>
      </c>
      <c r="F7" s="13">
        <f t="shared" si="1"/>
        <v>-4637.9000000000015</v>
      </c>
    </row>
    <row r="8" spans="1:8" x14ac:dyDescent="0.25">
      <c r="A8" s="14" t="s">
        <v>6</v>
      </c>
      <c r="B8" s="6">
        <v>344079.7</v>
      </c>
      <c r="C8" s="6">
        <v>37632.1</v>
      </c>
      <c r="D8" s="5">
        <f t="shared" si="0"/>
        <v>10.937029996247961</v>
      </c>
      <c r="E8" s="6">
        <v>50303.9</v>
      </c>
      <c r="F8" s="13">
        <f t="shared" si="1"/>
        <v>-12671.800000000003</v>
      </c>
    </row>
    <row r="9" spans="1:8" x14ac:dyDescent="0.25">
      <c r="A9" s="14" t="s">
        <v>7</v>
      </c>
      <c r="B9" s="6">
        <v>35350</v>
      </c>
      <c r="C9" s="6">
        <v>4701.8</v>
      </c>
      <c r="D9" s="5">
        <f t="shared" si="0"/>
        <v>13.300707213578503</v>
      </c>
      <c r="E9" s="6">
        <v>5331.7</v>
      </c>
      <c r="F9" s="13">
        <f t="shared" si="1"/>
        <v>-629.89999999999964</v>
      </c>
    </row>
    <row r="10" spans="1:8" ht="47.25" x14ac:dyDescent="0.25">
      <c r="A10" s="14" t="s">
        <v>8</v>
      </c>
      <c r="B10" s="6">
        <v>197688.5</v>
      </c>
      <c r="C10" s="6">
        <v>27041</v>
      </c>
      <c r="D10" s="5">
        <f t="shared" si="0"/>
        <v>13.678590307478686</v>
      </c>
      <c r="E10" s="6">
        <v>25398.799999999999</v>
      </c>
      <c r="F10" s="13">
        <f t="shared" si="1"/>
        <v>1642.2000000000007</v>
      </c>
    </row>
    <row r="11" spans="1:8" ht="31.5" x14ac:dyDescent="0.25">
      <c r="A11" s="14" t="s">
        <v>9</v>
      </c>
      <c r="B11" s="6">
        <v>3500</v>
      </c>
      <c r="C11" s="6">
        <v>1112.5999999999999</v>
      </c>
      <c r="D11" s="5">
        <f t="shared" si="0"/>
        <v>31.788571428571426</v>
      </c>
      <c r="E11" s="6">
        <v>1069.2</v>
      </c>
      <c r="F11" s="13">
        <f t="shared" si="1"/>
        <v>43.399999999999864</v>
      </c>
    </row>
    <row r="12" spans="1:8" ht="31.5" x14ac:dyDescent="0.25">
      <c r="A12" s="14" t="s">
        <v>10</v>
      </c>
      <c r="B12" s="6">
        <v>1396.8</v>
      </c>
      <c r="C12" s="6">
        <v>253.4</v>
      </c>
      <c r="D12" s="5">
        <f t="shared" si="0"/>
        <v>18.141466208476519</v>
      </c>
      <c r="E12" s="6">
        <v>225.1</v>
      </c>
      <c r="F12" s="13">
        <f t="shared" si="1"/>
        <v>28.300000000000011</v>
      </c>
    </row>
    <row r="13" spans="1:8" ht="31.5" x14ac:dyDescent="0.25">
      <c r="A13" s="14" t="s">
        <v>11</v>
      </c>
      <c r="B13" s="6">
        <v>10050</v>
      </c>
      <c r="C13" s="6">
        <v>1083.0999999999999</v>
      </c>
      <c r="D13" s="5">
        <f t="shared" si="0"/>
        <v>10.777114427860695</v>
      </c>
      <c r="E13" s="6">
        <v>400.1</v>
      </c>
      <c r="F13" s="13">
        <f t="shared" si="1"/>
        <v>682.99999999999989</v>
      </c>
    </row>
    <row r="14" spans="1:8" ht="47.25" x14ac:dyDescent="0.25">
      <c r="A14" s="14" t="s">
        <v>12</v>
      </c>
      <c r="B14" s="6">
        <v>12500</v>
      </c>
      <c r="C14" s="6">
        <v>653.1</v>
      </c>
      <c r="D14" s="5">
        <f t="shared" si="0"/>
        <v>5.2248000000000001</v>
      </c>
      <c r="E14" s="6">
        <v>4961.8999999999996</v>
      </c>
      <c r="F14" s="13">
        <f t="shared" si="1"/>
        <v>-4308.7999999999993</v>
      </c>
    </row>
    <row r="15" spans="1:8" ht="78.75" x14ac:dyDescent="0.25">
      <c r="A15" s="14" t="s">
        <v>13</v>
      </c>
      <c r="B15" s="6">
        <v>15000</v>
      </c>
      <c r="C15" s="6">
        <v>3393.4</v>
      </c>
      <c r="D15" s="5">
        <f t="shared" si="0"/>
        <v>22.622666666666667</v>
      </c>
      <c r="E15" s="6">
        <v>5076.3</v>
      </c>
      <c r="F15" s="13">
        <f t="shared" si="1"/>
        <v>-1682.9</v>
      </c>
    </row>
    <row r="16" spans="1:8" ht="47.25" x14ac:dyDescent="0.25">
      <c r="A16" s="14" t="s">
        <v>14</v>
      </c>
      <c r="B16" s="6">
        <v>5000</v>
      </c>
      <c r="C16" s="6">
        <v>2443.1999999999998</v>
      </c>
      <c r="D16" s="5">
        <f t="shared" si="0"/>
        <v>48.863999999999997</v>
      </c>
      <c r="E16" s="6">
        <v>1001.8</v>
      </c>
      <c r="F16" s="13">
        <f t="shared" si="1"/>
        <v>1441.3999999999999</v>
      </c>
    </row>
    <row r="17" spans="1:7" x14ac:dyDescent="0.25">
      <c r="A17" s="14" t="s">
        <v>15</v>
      </c>
      <c r="B17" s="6">
        <v>17038</v>
      </c>
      <c r="C17" s="6">
        <v>1848.2</v>
      </c>
      <c r="D17" s="5">
        <f t="shared" si="0"/>
        <v>10.847517314238761</v>
      </c>
      <c r="E17" s="6">
        <v>1864.3</v>
      </c>
      <c r="F17" s="13">
        <f t="shared" si="1"/>
        <v>-16.099999999999909</v>
      </c>
    </row>
    <row r="18" spans="1:7" x14ac:dyDescent="0.25">
      <c r="A18" s="14" t="s">
        <v>16</v>
      </c>
      <c r="B18" s="6">
        <v>0</v>
      </c>
      <c r="C18" s="6">
        <v>24.8</v>
      </c>
      <c r="D18" s="5"/>
      <c r="E18" s="6">
        <v>0</v>
      </c>
      <c r="F18" s="13">
        <f t="shared" si="1"/>
        <v>24.8</v>
      </c>
    </row>
    <row r="19" spans="1:7" s="2" customFormat="1" x14ac:dyDescent="0.25">
      <c r="A19" s="12" t="s">
        <v>17</v>
      </c>
      <c r="B19" s="5">
        <f>B20+B21+B22+B23+B24+B25+B26</f>
        <v>5420303.2000000002</v>
      </c>
      <c r="C19" s="5">
        <f>C20+C21+C22+C23+C24+C25+C26</f>
        <v>656799.4</v>
      </c>
      <c r="D19" s="5">
        <f t="shared" si="0"/>
        <v>12.11739225215298</v>
      </c>
      <c r="E19" s="5">
        <f>E20+E21+E22+E23+E24+E25+E26</f>
        <v>582978.70000000007</v>
      </c>
      <c r="F19" s="13">
        <f t="shared" si="1"/>
        <v>73820.699999999953</v>
      </c>
    </row>
    <row r="20" spans="1:7" ht="31.5" x14ac:dyDescent="0.25">
      <c r="A20" s="14" t="s">
        <v>18</v>
      </c>
      <c r="B20" s="6">
        <v>2627</v>
      </c>
      <c r="C20" s="6">
        <v>437.8</v>
      </c>
      <c r="D20" s="5">
        <f t="shared" si="0"/>
        <v>16.665397792158355</v>
      </c>
      <c r="E20" s="6">
        <v>30596</v>
      </c>
      <c r="F20" s="13">
        <f t="shared" si="1"/>
        <v>-30158.2</v>
      </c>
    </row>
    <row r="21" spans="1:7" ht="31.5" x14ac:dyDescent="0.25">
      <c r="A21" s="14" t="s">
        <v>19</v>
      </c>
      <c r="B21" s="6">
        <v>3374360</v>
      </c>
      <c r="C21" s="6">
        <v>548242.69999999995</v>
      </c>
      <c r="D21" s="5">
        <f t="shared" si="0"/>
        <v>16.247309119358931</v>
      </c>
      <c r="E21" s="6">
        <v>544673.30000000005</v>
      </c>
      <c r="F21" s="13">
        <f t="shared" si="1"/>
        <v>3569.3999999999069</v>
      </c>
    </row>
    <row r="22" spans="1:7" x14ac:dyDescent="0.25">
      <c r="A22" s="14" t="s">
        <v>20</v>
      </c>
      <c r="B22" s="6">
        <v>52500</v>
      </c>
      <c r="C22" s="6"/>
      <c r="D22" s="5">
        <f t="shared" si="0"/>
        <v>0</v>
      </c>
      <c r="E22" s="6"/>
      <c r="F22" s="13">
        <f t="shared" si="1"/>
        <v>0</v>
      </c>
    </row>
    <row r="23" spans="1:7" x14ac:dyDescent="0.25">
      <c r="A23" s="14" t="s">
        <v>21</v>
      </c>
      <c r="B23" s="6">
        <v>0</v>
      </c>
      <c r="C23" s="6"/>
      <c r="D23" s="5"/>
      <c r="E23" s="6">
        <v>105</v>
      </c>
      <c r="F23" s="13">
        <f t="shared" si="1"/>
        <v>-105</v>
      </c>
    </row>
    <row r="24" spans="1:7" ht="31.5" x14ac:dyDescent="0.25">
      <c r="A24" s="14" t="s">
        <v>22</v>
      </c>
      <c r="B24" s="6">
        <v>1970740</v>
      </c>
      <c r="C24" s="6">
        <v>89454</v>
      </c>
      <c r="D24" s="5">
        <f t="shared" si="0"/>
        <v>4.5391071374204621</v>
      </c>
      <c r="E24" s="6"/>
      <c r="F24" s="13">
        <f t="shared" si="1"/>
        <v>89454</v>
      </c>
    </row>
    <row r="25" spans="1:7" x14ac:dyDescent="0.25">
      <c r="A25" s="14" t="s">
        <v>23</v>
      </c>
      <c r="B25" s="6">
        <v>20076.2</v>
      </c>
      <c r="C25" s="6">
        <v>30831.8</v>
      </c>
      <c r="D25" s="5"/>
      <c r="E25" s="6">
        <v>19200</v>
      </c>
      <c r="F25" s="13">
        <f t="shared" si="1"/>
        <v>11631.8</v>
      </c>
    </row>
    <row r="26" spans="1:7" x14ac:dyDescent="0.25">
      <c r="A26" s="14" t="s">
        <v>24</v>
      </c>
      <c r="B26" s="6">
        <v>0</v>
      </c>
      <c r="C26" s="6">
        <v>-12166.9</v>
      </c>
      <c r="D26" s="5">
        <v>0</v>
      </c>
      <c r="E26" s="6">
        <v>-11595.6</v>
      </c>
      <c r="F26" s="13">
        <f t="shared" si="1"/>
        <v>-571.29999999999927</v>
      </c>
    </row>
    <row r="27" spans="1:7" s="2" customFormat="1" ht="16.5" thickBot="1" x14ac:dyDescent="0.3">
      <c r="A27" s="15" t="s">
        <v>1</v>
      </c>
      <c r="B27" s="16">
        <f>B4+B19</f>
        <v>9466695.1999999993</v>
      </c>
      <c r="C27" s="16">
        <f>C19+C4</f>
        <v>1158345.6000000001</v>
      </c>
      <c r="D27" s="16">
        <f t="shared" si="0"/>
        <v>12.236008190059824</v>
      </c>
      <c r="E27" s="16">
        <f>E4+E19</f>
        <v>1105986.3</v>
      </c>
      <c r="F27" s="17">
        <f>C27-E27</f>
        <v>52359.300000000047</v>
      </c>
    </row>
    <row r="28" spans="1:7" s="2" customFormat="1" x14ac:dyDescent="0.25">
      <c r="A28" s="10"/>
      <c r="B28" s="9"/>
      <c r="C28" s="9"/>
      <c r="D28" s="9"/>
      <c r="E28" s="9"/>
      <c r="F28" s="9"/>
      <c r="G28" s="11"/>
    </row>
    <row r="29" spans="1:7" s="2" customFormat="1" x14ac:dyDescent="0.25">
      <c r="A29" s="10"/>
      <c r="B29" s="9"/>
      <c r="C29" s="9"/>
      <c r="D29" s="9"/>
      <c r="E29" s="9"/>
      <c r="F29" s="9"/>
      <c r="G29" s="11"/>
    </row>
    <row r="30" spans="1:7" x14ac:dyDescent="0.25">
      <c r="A30" s="7"/>
      <c r="B30" s="7"/>
      <c r="C30" s="7"/>
      <c r="D30" s="7"/>
      <c r="E30" s="7"/>
      <c r="F30" s="7"/>
      <c r="G30" s="8"/>
    </row>
    <row r="31" spans="1:7" ht="21" thickBot="1" x14ac:dyDescent="0.3">
      <c r="A31" s="34" t="s">
        <v>81</v>
      </c>
      <c r="B31" s="34"/>
      <c r="C31" s="34"/>
      <c r="D31" s="34"/>
      <c r="E31" s="34"/>
      <c r="F31" s="34"/>
      <c r="G31" s="8"/>
    </row>
    <row r="32" spans="1:7" ht="16.5" customHeight="1" x14ac:dyDescent="0.25">
      <c r="A32" s="35"/>
      <c r="B32" s="26" t="s">
        <v>79</v>
      </c>
      <c r="C32" s="26" t="s">
        <v>86</v>
      </c>
      <c r="D32" s="26" t="s">
        <v>0</v>
      </c>
      <c r="E32" s="26" t="s">
        <v>87</v>
      </c>
      <c r="F32" s="32" t="s">
        <v>80</v>
      </c>
    </row>
    <row r="33" spans="1:6" ht="44.45" customHeight="1" x14ac:dyDescent="0.25">
      <c r="A33" s="36"/>
      <c r="B33" s="27"/>
      <c r="C33" s="27"/>
      <c r="D33" s="27"/>
      <c r="E33" s="27"/>
      <c r="F33" s="33"/>
    </row>
    <row r="34" spans="1:6" x14ac:dyDescent="0.25">
      <c r="A34" s="12" t="s">
        <v>84</v>
      </c>
      <c r="B34" s="19"/>
      <c r="C34" s="19"/>
      <c r="D34" s="19"/>
      <c r="E34" s="19"/>
      <c r="F34" s="37"/>
    </row>
    <row r="35" spans="1:6" x14ac:dyDescent="0.25">
      <c r="A35" s="12" t="s">
        <v>25</v>
      </c>
      <c r="B35" s="5">
        <v>983358.2</v>
      </c>
      <c r="C35" s="5">
        <v>92132.7</v>
      </c>
      <c r="D35" s="5">
        <f>(C35/B35)*100</f>
        <v>9.3691901892921621</v>
      </c>
      <c r="E35" s="5">
        <v>96321.7</v>
      </c>
      <c r="F35" s="13">
        <f>C35-E35</f>
        <v>-4189</v>
      </c>
    </row>
    <row r="36" spans="1:6" ht="47.25" x14ac:dyDescent="0.25">
      <c r="A36" s="14" t="s">
        <v>26</v>
      </c>
      <c r="B36" s="6">
        <v>2435</v>
      </c>
      <c r="C36" s="6">
        <v>440.2</v>
      </c>
      <c r="D36" s="5">
        <f t="shared" ref="D36:D91" si="2">(C36/B36)*100</f>
        <v>18.078028747433265</v>
      </c>
      <c r="E36" s="6">
        <v>217.5</v>
      </c>
      <c r="F36" s="13">
        <f t="shared" ref="F36:F90" si="3">C36-E36</f>
        <v>222.7</v>
      </c>
    </row>
    <row r="37" spans="1:6" ht="63" x14ac:dyDescent="0.25">
      <c r="A37" s="14" t="s">
        <v>27</v>
      </c>
      <c r="B37" s="6">
        <v>5988.1</v>
      </c>
      <c r="C37" s="6">
        <v>659.3</v>
      </c>
      <c r="D37" s="5">
        <f t="shared" si="2"/>
        <v>11.01017017083883</v>
      </c>
      <c r="E37" s="6">
        <v>608.4</v>
      </c>
      <c r="F37" s="13">
        <f>C37-E37</f>
        <v>50.899999999999977</v>
      </c>
    </row>
    <row r="38" spans="1:6" ht="63" x14ac:dyDescent="0.25">
      <c r="A38" s="14" t="s">
        <v>28</v>
      </c>
      <c r="B38" s="6">
        <v>217498.6</v>
      </c>
      <c r="C38" s="6">
        <v>23208.7</v>
      </c>
      <c r="D38" s="5">
        <f t="shared" si="2"/>
        <v>10.670735351859737</v>
      </c>
      <c r="E38" s="6">
        <v>26045.5</v>
      </c>
      <c r="F38" s="13">
        <f t="shared" si="3"/>
        <v>-2836.7999999999993</v>
      </c>
    </row>
    <row r="39" spans="1:6" ht="47.25" x14ac:dyDescent="0.25">
      <c r="A39" s="14" t="s">
        <v>29</v>
      </c>
      <c r="B39" s="6">
        <v>35575.4</v>
      </c>
      <c r="C39" s="6">
        <v>3398.9</v>
      </c>
      <c r="D39" s="5">
        <f t="shared" si="2"/>
        <v>9.5540738825143219</v>
      </c>
      <c r="E39" s="6">
        <v>3279.9</v>
      </c>
      <c r="F39" s="13">
        <f t="shared" si="3"/>
        <v>119</v>
      </c>
    </row>
    <row r="40" spans="1:6" x14ac:dyDescent="0.25">
      <c r="A40" s="14" t="s">
        <v>30</v>
      </c>
      <c r="B40" s="6">
        <v>2000</v>
      </c>
      <c r="C40" s="6">
        <v>0</v>
      </c>
      <c r="D40" s="5">
        <f t="shared" si="2"/>
        <v>0</v>
      </c>
      <c r="E40" s="6">
        <v>0</v>
      </c>
      <c r="F40" s="13">
        <f t="shared" si="3"/>
        <v>0</v>
      </c>
    </row>
    <row r="41" spans="1:6" x14ac:dyDescent="0.25">
      <c r="A41" s="14" t="s">
        <v>31</v>
      </c>
      <c r="B41" s="6">
        <v>719861.1</v>
      </c>
      <c r="C41" s="6">
        <v>64425.599999999999</v>
      </c>
      <c r="D41" s="5">
        <f t="shared" si="2"/>
        <v>8.9497265514138764</v>
      </c>
      <c r="E41" s="6">
        <v>66170.399999999994</v>
      </c>
      <c r="F41" s="13">
        <f t="shared" si="3"/>
        <v>-1744.7999999999956</v>
      </c>
    </row>
    <row r="42" spans="1:6" hidden="1" x14ac:dyDescent="0.25">
      <c r="A42" s="12" t="s">
        <v>32</v>
      </c>
      <c r="B42" s="5">
        <v>0</v>
      </c>
      <c r="C42" s="5">
        <v>0</v>
      </c>
      <c r="D42" s="5">
        <v>0</v>
      </c>
      <c r="E42" s="5"/>
      <c r="F42" s="13">
        <f t="shared" si="3"/>
        <v>0</v>
      </c>
    </row>
    <row r="43" spans="1:6" hidden="1" x14ac:dyDescent="0.25">
      <c r="A43" s="14" t="s">
        <v>33</v>
      </c>
      <c r="B43" s="6">
        <v>0</v>
      </c>
      <c r="C43" s="6">
        <v>0</v>
      </c>
      <c r="D43" s="6">
        <v>0</v>
      </c>
      <c r="E43" s="6"/>
      <c r="F43" s="13">
        <f t="shared" si="3"/>
        <v>0</v>
      </c>
    </row>
    <row r="44" spans="1:6" hidden="1" x14ac:dyDescent="0.25">
      <c r="A44" s="14" t="s">
        <v>34</v>
      </c>
      <c r="B44" s="6">
        <v>0</v>
      </c>
      <c r="C44" s="6">
        <v>0</v>
      </c>
      <c r="D44" s="5">
        <v>0</v>
      </c>
      <c r="E44" s="6"/>
      <c r="F44" s="13">
        <f t="shared" si="3"/>
        <v>0</v>
      </c>
    </row>
    <row r="45" spans="1:6" ht="31.5" x14ac:dyDescent="0.25">
      <c r="A45" s="12" t="s">
        <v>35</v>
      </c>
      <c r="B45" s="5">
        <v>101860.9</v>
      </c>
      <c r="C45" s="5">
        <v>9380.2000000000007</v>
      </c>
      <c r="D45" s="5">
        <f t="shared" si="2"/>
        <v>9.2088328298689692</v>
      </c>
      <c r="E45" s="5">
        <v>4727.1000000000004</v>
      </c>
      <c r="F45" s="13">
        <f t="shared" si="3"/>
        <v>4653.1000000000004</v>
      </c>
    </row>
    <row r="46" spans="1:6" x14ac:dyDescent="0.25">
      <c r="A46" s="14" t="s">
        <v>82</v>
      </c>
      <c r="B46" s="6">
        <v>49763.5</v>
      </c>
      <c r="C46" s="6">
        <v>5736.5</v>
      </c>
      <c r="D46" s="5">
        <f t="shared" si="2"/>
        <v>11.527525194168417</v>
      </c>
      <c r="E46" s="38">
        <v>4727.1000000000004</v>
      </c>
      <c r="F46" s="39">
        <f>C46+C47-E46</f>
        <v>1010.3999999999996</v>
      </c>
    </row>
    <row r="47" spans="1:6" ht="47.25" x14ac:dyDescent="0.25">
      <c r="A47" s="14" t="s">
        <v>83</v>
      </c>
      <c r="B47" s="6">
        <v>15445.3</v>
      </c>
      <c r="C47" s="6">
        <v>1</v>
      </c>
      <c r="D47" s="5">
        <f t="shared" si="2"/>
        <v>6.4744614866658473E-3</v>
      </c>
      <c r="E47" s="40"/>
      <c r="F47" s="41"/>
    </row>
    <row r="48" spans="1:6" ht="31.5" x14ac:dyDescent="0.25">
      <c r="A48" s="14" t="s">
        <v>36</v>
      </c>
      <c r="B48" s="6">
        <v>36652.1</v>
      </c>
      <c r="C48" s="6">
        <v>3642.7</v>
      </c>
      <c r="D48" s="5">
        <f t="shared" si="2"/>
        <v>9.9385846922822978</v>
      </c>
      <c r="E48" s="6">
        <v>0</v>
      </c>
      <c r="F48" s="13">
        <f t="shared" si="3"/>
        <v>3642.7</v>
      </c>
    </row>
    <row r="49" spans="1:7" x14ac:dyDescent="0.25">
      <c r="A49" s="12" t="s">
        <v>37</v>
      </c>
      <c r="B49" s="5">
        <v>742508.5</v>
      </c>
      <c r="C49" s="5">
        <v>45731.4</v>
      </c>
      <c r="D49" s="5">
        <f t="shared" si="2"/>
        <v>6.1590406035755825</v>
      </c>
      <c r="E49" s="5">
        <v>21249.8</v>
      </c>
      <c r="F49" s="13">
        <f t="shared" si="3"/>
        <v>24481.600000000002</v>
      </c>
    </row>
    <row r="50" spans="1:7" x14ac:dyDescent="0.25">
      <c r="A50" s="14" t="s">
        <v>38</v>
      </c>
      <c r="B50" s="6">
        <v>5699</v>
      </c>
      <c r="C50" s="6">
        <v>246</v>
      </c>
      <c r="D50" s="5">
        <f t="shared" si="2"/>
        <v>4.3165467625899279</v>
      </c>
      <c r="E50" s="6">
        <v>0</v>
      </c>
      <c r="F50" s="13">
        <f t="shared" si="3"/>
        <v>246</v>
      </c>
    </row>
    <row r="51" spans="1:7" x14ac:dyDescent="0.25">
      <c r="A51" s="20" t="s">
        <v>88</v>
      </c>
      <c r="B51" s="6">
        <v>0</v>
      </c>
      <c r="C51" s="6">
        <v>0</v>
      </c>
      <c r="D51" s="5">
        <v>0</v>
      </c>
      <c r="E51" s="6">
        <v>141.69999999999999</v>
      </c>
      <c r="F51" s="13">
        <f t="shared" si="3"/>
        <v>-141.69999999999999</v>
      </c>
    </row>
    <row r="52" spans="1:7" x14ac:dyDescent="0.25">
      <c r="A52" s="14" t="s">
        <v>39</v>
      </c>
      <c r="B52" s="6">
        <v>75499.199999999997</v>
      </c>
      <c r="C52" s="6">
        <v>22328.3</v>
      </c>
      <c r="D52" s="5">
        <f t="shared" si="2"/>
        <v>29.574220653993681</v>
      </c>
      <c r="E52" s="6">
        <v>261.89999999999998</v>
      </c>
      <c r="F52" s="13">
        <f t="shared" si="3"/>
        <v>22066.399999999998</v>
      </c>
    </row>
    <row r="53" spans="1:7" x14ac:dyDescent="0.25">
      <c r="A53" s="14" t="s">
        <v>40</v>
      </c>
      <c r="B53" s="6">
        <v>635742.9</v>
      </c>
      <c r="C53" s="6">
        <v>21825.8</v>
      </c>
      <c r="D53" s="5">
        <f t="shared" si="2"/>
        <v>3.4331173812558498</v>
      </c>
      <c r="E53" s="6">
        <v>19897.8</v>
      </c>
      <c r="F53" s="13">
        <f t="shared" si="3"/>
        <v>1928</v>
      </c>
    </row>
    <row r="54" spans="1:7" x14ac:dyDescent="0.25">
      <c r="A54" s="14" t="s">
        <v>41</v>
      </c>
      <c r="B54" s="6">
        <v>10537</v>
      </c>
      <c r="C54" s="6">
        <v>485.4</v>
      </c>
      <c r="D54" s="5">
        <f t="shared" si="2"/>
        <v>4.6066242763594953</v>
      </c>
      <c r="E54" s="6">
        <v>533.6</v>
      </c>
      <c r="F54" s="13">
        <f t="shared" si="3"/>
        <v>-48.200000000000045</v>
      </c>
    </row>
    <row r="55" spans="1:7" ht="31.5" x14ac:dyDescent="0.25">
      <c r="A55" s="14" t="s">
        <v>42</v>
      </c>
      <c r="B55" s="6">
        <v>15030.4</v>
      </c>
      <c r="C55" s="6">
        <v>845.9</v>
      </c>
      <c r="D55" s="5">
        <f t="shared" si="2"/>
        <v>5.6279274004683844</v>
      </c>
      <c r="E55" s="6">
        <v>414.8</v>
      </c>
      <c r="F55" s="13">
        <f t="shared" si="3"/>
        <v>431.09999999999997</v>
      </c>
    </row>
    <row r="56" spans="1:7" x14ac:dyDescent="0.25">
      <c r="A56" s="12" t="s">
        <v>43</v>
      </c>
      <c r="B56" s="5">
        <v>1579605.7</v>
      </c>
      <c r="C56" s="5">
        <v>140490.9</v>
      </c>
      <c r="D56" s="5">
        <f t="shared" si="2"/>
        <v>8.8940486856941572</v>
      </c>
      <c r="E56" s="5">
        <v>76732.899999999994</v>
      </c>
      <c r="F56" s="13">
        <f t="shared" si="3"/>
        <v>63758</v>
      </c>
      <c r="G56" s="8"/>
    </row>
    <row r="57" spans="1:7" x14ac:dyDescent="0.25">
      <c r="A57" s="14" t="s">
        <v>44</v>
      </c>
      <c r="B57" s="6">
        <v>101840.4</v>
      </c>
      <c r="C57" s="6">
        <v>4533.3</v>
      </c>
      <c r="D57" s="5">
        <f t="shared" si="2"/>
        <v>4.4513768602637072</v>
      </c>
      <c r="E57" s="6">
        <v>4433.3</v>
      </c>
      <c r="F57" s="13">
        <f t="shared" si="3"/>
        <v>100</v>
      </c>
    </row>
    <row r="58" spans="1:7" x14ac:dyDescent="0.25">
      <c r="A58" s="14" t="s">
        <v>45</v>
      </c>
      <c r="B58" s="6">
        <v>145805.70000000001</v>
      </c>
      <c r="C58" s="6">
        <v>1887.4</v>
      </c>
      <c r="D58" s="5">
        <f t="shared" si="2"/>
        <v>1.2944624249943588</v>
      </c>
      <c r="E58" s="6">
        <v>0</v>
      </c>
      <c r="F58" s="13">
        <f t="shared" si="3"/>
        <v>1887.4</v>
      </c>
    </row>
    <row r="59" spans="1:7" x14ac:dyDescent="0.25">
      <c r="A59" s="14" t="s">
        <v>46</v>
      </c>
      <c r="B59" s="6">
        <v>1013090.8</v>
      </c>
      <c r="C59" s="6">
        <v>62969.3</v>
      </c>
      <c r="D59" s="5">
        <f t="shared" si="2"/>
        <v>6.2155633039012894</v>
      </c>
      <c r="E59" s="6">
        <v>67629.100000000006</v>
      </c>
      <c r="F59" s="13">
        <f t="shared" si="3"/>
        <v>-4659.8000000000029</v>
      </c>
    </row>
    <row r="60" spans="1:7" ht="31.5" x14ac:dyDescent="0.25">
      <c r="A60" s="14" t="s">
        <v>47</v>
      </c>
      <c r="B60" s="6">
        <v>9000</v>
      </c>
      <c r="C60" s="6">
        <v>0</v>
      </c>
      <c r="D60" s="5">
        <v>0</v>
      </c>
      <c r="E60" s="6">
        <v>0</v>
      </c>
      <c r="F60" s="13">
        <f t="shared" si="3"/>
        <v>0</v>
      </c>
    </row>
    <row r="61" spans="1:7" ht="31.5" x14ac:dyDescent="0.25">
      <c r="A61" s="14" t="s">
        <v>48</v>
      </c>
      <c r="B61" s="6">
        <v>309868.79999999999</v>
      </c>
      <c r="C61" s="6">
        <v>71100.899999999994</v>
      </c>
      <c r="D61" s="5">
        <f t="shared" si="2"/>
        <v>22.945485315075281</v>
      </c>
      <c r="E61" s="6">
        <v>4670.3999999999996</v>
      </c>
      <c r="F61" s="13">
        <f t="shared" si="3"/>
        <v>66430.5</v>
      </c>
    </row>
    <row r="62" spans="1:7" x14ac:dyDescent="0.25">
      <c r="A62" s="12" t="s">
        <v>49</v>
      </c>
      <c r="B62" s="5">
        <v>26856.2</v>
      </c>
      <c r="C62" s="5">
        <v>7.6</v>
      </c>
      <c r="D62" s="5">
        <f t="shared" si="2"/>
        <v>2.8298865811246562E-2</v>
      </c>
      <c r="E62" s="5">
        <v>2629</v>
      </c>
      <c r="F62" s="13">
        <f t="shared" si="3"/>
        <v>-2621.4</v>
      </c>
    </row>
    <row r="63" spans="1:7" ht="31.5" x14ac:dyDescent="0.25">
      <c r="A63" s="14" t="s">
        <v>50</v>
      </c>
      <c r="B63" s="6">
        <v>26856.2</v>
      </c>
      <c r="C63" s="6">
        <v>7.6</v>
      </c>
      <c r="D63" s="5">
        <f t="shared" si="2"/>
        <v>2.8298865811246562E-2</v>
      </c>
      <c r="E63" s="6">
        <v>2629</v>
      </c>
      <c r="F63" s="13">
        <f t="shared" si="3"/>
        <v>-2621.4</v>
      </c>
    </row>
    <row r="64" spans="1:7" x14ac:dyDescent="0.25">
      <c r="A64" s="12" t="s">
        <v>51</v>
      </c>
      <c r="B64" s="5">
        <v>5216433.9000000004</v>
      </c>
      <c r="C64" s="5">
        <v>675855.7</v>
      </c>
      <c r="D64" s="5">
        <f t="shared" si="2"/>
        <v>12.956278426148559</v>
      </c>
      <c r="E64" s="5">
        <v>777251.9</v>
      </c>
      <c r="F64" s="13">
        <f t="shared" si="3"/>
        <v>-101396.20000000007</v>
      </c>
    </row>
    <row r="65" spans="1:6" x14ac:dyDescent="0.25">
      <c r="A65" s="18" t="s">
        <v>52</v>
      </c>
      <c r="B65" s="6">
        <v>1713853.4</v>
      </c>
      <c r="C65" s="6">
        <v>272003</v>
      </c>
      <c r="D65" s="5">
        <f t="shared" si="2"/>
        <v>15.870844029016718</v>
      </c>
      <c r="E65" s="6">
        <v>330113.59999999998</v>
      </c>
      <c r="F65" s="13">
        <f t="shared" si="3"/>
        <v>-58110.599999999977</v>
      </c>
    </row>
    <row r="66" spans="1:6" x14ac:dyDescent="0.25">
      <c r="A66" s="18" t="s">
        <v>53</v>
      </c>
      <c r="B66" s="6">
        <v>3011704.5</v>
      </c>
      <c r="C66" s="6">
        <v>350212</v>
      </c>
      <c r="D66" s="5">
        <f t="shared" si="2"/>
        <v>11.628365266247071</v>
      </c>
      <c r="E66" s="6">
        <v>356507</v>
      </c>
      <c r="F66" s="13">
        <f t="shared" si="3"/>
        <v>-6295</v>
      </c>
    </row>
    <row r="67" spans="1:6" x14ac:dyDescent="0.25">
      <c r="A67" s="18" t="s">
        <v>54</v>
      </c>
      <c r="B67" s="6">
        <v>406037.2</v>
      </c>
      <c r="C67" s="6">
        <v>45354.5</v>
      </c>
      <c r="D67" s="5">
        <f t="shared" si="2"/>
        <v>11.170035651905785</v>
      </c>
      <c r="E67" s="6">
        <v>75752.7</v>
      </c>
      <c r="F67" s="13">
        <f t="shared" si="3"/>
        <v>-30398.199999999997</v>
      </c>
    </row>
    <row r="68" spans="1:6" ht="31.5" x14ac:dyDescent="0.25">
      <c r="A68" s="18" t="s">
        <v>55</v>
      </c>
      <c r="B68" s="6">
        <v>13013.7</v>
      </c>
      <c r="C68" s="6">
        <v>2129.6999999999998</v>
      </c>
      <c r="D68" s="5">
        <f t="shared" si="2"/>
        <v>16.365061435256688</v>
      </c>
      <c r="E68" s="6">
        <v>5784.1</v>
      </c>
      <c r="F68" s="13">
        <f t="shared" si="3"/>
        <v>-3654.4000000000005</v>
      </c>
    </row>
    <row r="69" spans="1:6" x14ac:dyDescent="0.25">
      <c r="A69" s="18" t="s">
        <v>56</v>
      </c>
      <c r="B69" s="6">
        <v>41088.300000000003</v>
      </c>
      <c r="C69" s="6">
        <v>3879.3</v>
      </c>
      <c r="D69" s="5">
        <f t="shared" si="2"/>
        <v>9.441373821744877</v>
      </c>
      <c r="E69" s="6">
        <v>6862.7</v>
      </c>
      <c r="F69" s="13">
        <f t="shared" si="3"/>
        <v>-2983.3999999999996</v>
      </c>
    </row>
    <row r="70" spans="1:6" x14ac:dyDescent="0.25">
      <c r="A70" s="18" t="s">
        <v>57</v>
      </c>
      <c r="B70" s="6">
        <v>30736.799999999999</v>
      </c>
      <c r="C70" s="6">
        <v>2277.1999999999998</v>
      </c>
      <c r="D70" s="5">
        <f t="shared" si="2"/>
        <v>7.4087087790531223</v>
      </c>
      <c r="E70" s="6">
        <v>2231.8000000000002</v>
      </c>
      <c r="F70" s="13">
        <f t="shared" si="3"/>
        <v>45.399999999999636</v>
      </c>
    </row>
    <row r="71" spans="1:6" x14ac:dyDescent="0.25">
      <c r="A71" s="12" t="s">
        <v>58</v>
      </c>
      <c r="B71" s="5">
        <v>478645.7</v>
      </c>
      <c r="C71" s="5">
        <v>55471.9</v>
      </c>
      <c r="D71" s="5">
        <f t="shared" si="2"/>
        <v>11.589344686476865</v>
      </c>
      <c r="E71" s="5">
        <v>97423</v>
      </c>
      <c r="F71" s="13">
        <f t="shared" si="3"/>
        <v>-41951.1</v>
      </c>
    </row>
    <row r="72" spans="1:6" x14ac:dyDescent="0.25">
      <c r="A72" s="18" t="s">
        <v>59</v>
      </c>
      <c r="B72" s="6">
        <v>462326.1</v>
      </c>
      <c r="C72" s="6">
        <v>53659</v>
      </c>
      <c r="D72" s="5">
        <f t="shared" si="2"/>
        <v>11.606309918475294</v>
      </c>
      <c r="E72" s="6">
        <v>95318.5</v>
      </c>
      <c r="F72" s="13">
        <f t="shared" si="3"/>
        <v>-41659.5</v>
      </c>
    </row>
    <row r="73" spans="1:6" ht="31.5" x14ac:dyDescent="0.25">
      <c r="A73" s="18" t="s">
        <v>60</v>
      </c>
      <c r="B73" s="6">
        <v>16319.6</v>
      </c>
      <c r="C73" s="6">
        <v>1812.9</v>
      </c>
      <c r="D73" s="5">
        <f t="shared" si="2"/>
        <v>11.10872815510184</v>
      </c>
      <c r="E73" s="6">
        <v>2104.5</v>
      </c>
      <c r="F73" s="13">
        <f t="shared" si="3"/>
        <v>-291.59999999999991</v>
      </c>
    </row>
    <row r="74" spans="1:6" x14ac:dyDescent="0.25">
      <c r="A74" s="12" t="s">
        <v>61</v>
      </c>
      <c r="B74" s="5">
        <v>6912</v>
      </c>
      <c r="C74" s="5">
        <v>0</v>
      </c>
      <c r="D74" s="5">
        <v>0</v>
      </c>
      <c r="E74" s="5">
        <v>0</v>
      </c>
      <c r="F74" s="13">
        <f t="shared" si="3"/>
        <v>0</v>
      </c>
    </row>
    <row r="75" spans="1:6" x14ac:dyDescent="0.25">
      <c r="A75" s="18" t="s">
        <v>62</v>
      </c>
      <c r="B75" s="6">
        <v>6912</v>
      </c>
      <c r="C75" s="6">
        <v>0</v>
      </c>
      <c r="D75" s="6">
        <v>0</v>
      </c>
      <c r="E75" s="6">
        <v>0</v>
      </c>
      <c r="F75" s="13">
        <f t="shared" si="3"/>
        <v>0</v>
      </c>
    </row>
    <row r="76" spans="1:6" x14ac:dyDescent="0.25">
      <c r="A76" s="12" t="s">
        <v>63</v>
      </c>
      <c r="B76" s="5">
        <v>369305.7</v>
      </c>
      <c r="C76" s="5">
        <v>42453.2</v>
      </c>
      <c r="D76" s="5">
        <f t="shared" si="2"/>
        <v>11.495408817139838</v>
      </c>
      <c r="E76" s="5">
        <v>34360.5</v>
      </c>
      <c r="F76" s="13">
        <f t="shared" si="3"/>
        <v>8092.6999999999971</v>
      </c>
    </row>
    <row r="77" spans="1:6" x14ac:dyDescent="0.25">
      <c r="A77" s="18" t="s">
        <v>64</v>
      </c>
      <c r="B77" s="6">
        <v>29813</v>
      </c>
      <c r="C77" s="6">
        <v>2315</v>
      </c>
      <c r="D77" s="5">
        <f t="shared" si="2"/>
        <v>7.7650689296615578</v>
      </c>
      <c r="E77" s="6">
        <v>2241.6</v>
      </c>
      <c r="F77" s="13">
        <f t="shared" si="3"/>
        <v>73.400000000000091</v>
      </c>
    </row>
    <row r="78" spans="1:6" x14ac:dyDescent="0.25">
      <c r="A78" s="18" t="s">
        <v>76</v>
      </c>
      <c r="B78" s="6">
        <v>258666</v>
      </c>
      <c r="C78" s="6">
        <v>35868.5</v>
      </c>
      <c r="D78" s="5">
        <f t="shared" si="2"/>
        <v>13.866723883308978</v>
      </c>
      <c r="E78" s="6">
        <v>25779.200000000001</v>
      </c>
      <c r="F78" s="13">
        <f t="shared" si="3"/>
        <v>10089.299999999999</v>
      </c>
    </row>
    <row r="79" spans="1:6" x14ac:dyDescent="0.25">
      <c r="A79" s="18" t="s">
        <v>65</v>
      </c>
      <c r="B79" s="6">
        <v>80426.7</v>
      </c>
      <c r="C79" s="6">
        <v>4242.5</v>
      </c>
      <c r="D79" s="5">
        <f t="shared" si="2"/>
        <v>5.2749895246230425</v>
      </c>
      <c r="E79" s="6">
        <v>6288.1</v>
      </c>
      <c r="F79" s="13">
        <f t="shared" si="3"/>
        <v>-2045.6000000000004</v>
      </c>
    </row>
    <row r="80" spans="1:6" x14ac:dyDescent="0.25">
      <c r="A80" s="18" t="s">
        <v>66</v>
      </c>
      <c r="B80" s="6">
        <v>400</v>
      </c>
      <c r="C80" s="6">
        <v>27.2</v>
      </c>
      <c r="D80" s="5">
        <f t="shared" si="2"/>
        <v>6.8000000000000007</v>
      </c>
      <c r="E80" s="6">
        <v>51.6</v>
      </c>
      <c r="F80" s="13">
        <f t="shared" si="3"/>
        <v>-24.400000000000002</v>
      </c>
    </row>
    <row r="81" spans="1:6" x14ac:dyDescent="0.25">
      <c r="A81" s="12" t="s">
        <v>67</v>
      </c>
      <c r="B81" s="5">
        <v>450503</v>
      </c>
      <c r="C81" s="5">
        <v>55414</v>
      </c>
      <c r="D81" s="5">
        <f t="shared" si="2"/>
        <v>12.300473026816691</v>
      </c>
      <c r="E81" s="5">
        <v>80051.5</v>
      </c>
      <c r="F81" s="13">
        <f t="shared" si="3"/>
        <v>-24637.5</v>
      </c>
    </row>
    <row r="82" spans="1:6" x14ac:dyDescent="0.25">
      <c r="A82" s="18" t="s">
        <v>68</v>
      </c>
      <c r="B82" s="6">
        <v>266327</v>
      </c>
      <c r="C82" s="6">
        <v>27775.7</v>
      </c>
      <c r="D82" s="5">
        <f t="shared" si="2"/>
        <v>10.429171657398612</v>
      </c>
      <c r="E82" s="6">
        <v>35428.1</v>
      </c>
      <c r="F82" s="13">
        <f t="shared" si="3"/>
        <v>-7652.3999999999978</v>
      </c>
    </row>
    <row r="83" spans="1:6" x14ac:dyDescent="0.25">
      <c r="A83" s="18" t="s">
        <v>69</v>
      </c>
      <c r="B83" s="6">
        <v>3435.1</v>
      </c>
      <c r="C83" s="6">
        <v>174.5</v>
      </c>
      <c r="D83" s="5">
        <f t="shared" si="2"/>
        <v>5.0799103373992027</v>
      </c>
      <c r="E83" s="6">
        <v>0</v>
      </c>
      <c r="F83" s="13">
        <f t="shared" si="3"/>
        <v>174.5</v>
      </c>
    </row>
    <row r="84" spans="1:6" x14ac:dyDescent="0.25">
      <c r="A84" s="18" t="s">
        <v>70</v>
      </c>
      <c r="B84" s="6">
        <v>180740.9</v>
      </c>
      <c r="C84" s="6">
        <v>27463.8</v>
      </c>
      <c r="D84" s="5">
        <f t="shared" si="2"/>
        <v>15.19512185675738</v>
      </c>
      <c r="E84" s="6">
        <v>44623.4</v>
      </c>
      <c r="F84" s="13">
        <f t="shared" si="3"/>
        <v>-17159.600000000002</v>
      </c>
    </row>
    <row r="85" spans="1:6" x14ac:dyDescent="0.25">
      <c r="A85" s="12" t="s">
        <v>71</v>
      </c>
      <c r="B85" s="5">
        <v>28816.799999999999</v>
      </c>
      <c r="C85" s="5">
        <v>4649.2</v>
      </c>
      <c r="D85" s="5">
        <f t="shared" si="2"/>
        <v>16.133644263068767</v>
      </c>
      <c r="E85" s="5">
        <v>5250.3</v>
      </c>
      <c r="F85" s="13">
        <f t="shared" si="3"/>
        <v>-601.10000000000036</v>
      </c>
    </row>
    <row r="86" spans="1:6" x14ac:dyDescent="0.25">
      <c r="A86" s="18" t="s">
        <v>72</v>
      </c>
      <c r="B86" s="6">
        <v>21155.1</v>
      </c>
      <c r="C86" s="6">
        <v>3248.2</v>
      </c>
      <c r="D86" s="5">
        <f t="shared" si="2"/>
        <v>15.354217186399497</v>
      </c>
      <c r="E86" s="6">
        <v>3478.6</v>
      </c>
      <c r="F86" s="13">
        <f t="shared" si="3"/>
        <v>-230.40000000000009</v>
      </c>
    </row>
    <row r="87" spans="1:6" x14ac:dyDescent="0.25">
      <c r="A87" s="18" t="s">
        <v>73</v>
      </c>
      <c r="B87" s="6">
        <v>6661.7</v>
      </c>
      <c r="C87" s="6">
        <v>1067.7</v>
      </c>
      <c r="D87" s="5">
        <f t="shared" si="2"/>
        <v>16.027440443130132</v>
      </c>
      <c r="E87" s="6">
        <v>457.4</v>
      </c>
      <c r="F87" s="13">
        <f t="shared" si="3"/>
        <v>610.30000000000007</v>
      </c>
    </row>
    <row r="88" spans="1:6" ht="31.5" x14ac:dyDescent="0.25">
      <c r="A88" s="18" t="s">
        <v>77</v>
      </c>
      <c r="B88" s="6">
        <v>1000</v>
      </c>
      <c r="C88" s="6">
        <v>333.3</v>
      </c>
      <c r="D88" s="5">
        <f t="shared" si="2"/>
        <v>33.33</v>
      </c>
      <c r="E88" s="6">
        <v>1314.3</v>
      </c>
      <c r="F88" s="13">
        <f t="shared" si="3"/>
        <v>-981</v>
      </c>
    </row>
    <row r="89" spans="1:6" x14ac:dyDescent="0.25">
      <c r="A89" s="12" t="s">
        <v>74</v>
      </c>
      <c r="B89" s="5">
        <v>23021</v>
      </c>
      <c r="C89" s="5">
        <v>3348</v>
      </c>
      <c r="D89" s="5">
        <f t="shared" si="2"/>
        <v>14.543243125841624</v>
      </c>
      <c r="E89" s="5">
        <v>4653</v>
      </c>
      <c r="F89" s="13">
        <f t="shared" si="3"/>
        <v>-1305</v>
      </c>
    </row>
    <row r="90" spans="1:6" ht="31.5" x14ac:dyDescent="0.25">
      <c r="A90" s="18" t="s">
        <v>75</v>
      </c>
      <c r="B90" s="6">
        <v>23021</v>
      </c>
      <c r="C90" s="6">
        <v>3348</v>
      </c>
      <c r="D90" s="5">
        <f t="shared" si="2"/>
        <v>14.543243125841624</v>
      </c>
      <c r="E90" s="6">
        <v>4653</v>
      </c>
      <c r="F90" s="13">
        <f t="shared" si="3"/>
        <v>-1305</v>
      </c>
    </row>
    <row r="91" spans="1:6" ht="21" thickBot="1" x14ac:dyDescent="0.3">
      <c r="A91" s="21" t="s">
        <v>1</v>
      </c>
      <c r="B91" s="22">
        <f>B35+B42+B45+B49+B56+B62+B64+B71+B74+B76+B81+B85+B89</f>
        <v>10007827.6</v>
      </c>
      <c r="C91" s="22">
        <f>C35+C42+C45+C49+C56+C62+C64+C71+C74+C76+C81+C85+C89</f>
        <v>1124934.7999999998</v>
      </c>
      <c r="D91" s="22">
        <f t="shared" si="2"/>
        <v>11.240549347592676</v>
      </c>
      <c r="E91" s="22">
        <f>E35+E42+E45+E49+E56+E62+E64+E71+E74+E76+E81+E85+E89</f>
        <v>1200650.7</v>
      </c>
      <c r="F91" s="17">
        <f>C91-E91</f>
        <v>-75715.90000000014</v>
      </c>
    </row>
    <row r="92" spans="1:6" x14ac:dyDescent="0.25">
      <c r="A92" s="7"/>
      <c r="B92" s="7"/>
      <c r="C92" s="7"/>
      <c r="D92" s="7"/>
      <c r="E92" s="7"/>
      <c r="F92" s="7"/>
    </row>
  </sheetData>
  <mergeCells count="16">
    <mergeCell ref="E46:E47"/>
    <mergeCell ref="F46:F47"/>
    <mergeCell ref="E2:E3"/>
    <mergeCell ref="F2:F3"/>
    <mergeCell ref="A31:F31"/>
    <mergeCell ref="A32:A33"/>
    <mergeCell ref="B32:B33"/>
    <mergeCell ref="C32:C33"/>
    <mergeCell ref="D32:D33"/>
    <mergeCell ref="E32:E33"/>
    <mergeCell ref="F32:F33"/>
    <mergeCell ref="A1:F1"/>
    <mergeCell ref="A2:A3"/>
    <mergeCell ref="B2:B3"/>
    <mergeCell ref="C2:C3"/>
    <mergeCell ref="D2:D3"/>
  </mergeCells>
  <phoneticPr fontId="6" type="noConversion"/>
  <pageMargins left="0.70866141732283472" right="0.70866141732283472" top="0.74803149606299213" bottom="0" header="0.31496062992125984" footer="0"/>
  <pageSetup paperSize="9" scale="70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2021-03-09T13:15:17Z</cp:lastPrinted>
  <dcterms:created xsi:type="dcterms:W3CDTF">2020-06-10T13:32:47Z</dcterms:created>
  <dcterms:modified xsi:type="dcterms:W3CDTF">2021-03-11T07:16:57Z</dcterms:modified>
</cp:coreProperties>
</file>