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1 году\Исполнение бюджета\01.07.2021\"/>
    </mc:Choice>
  </mc:AlternateContent>
  <xr:revisionPtr revIDLastSave="0" documentId="13_ncr:1_{FCAB8B83-EC35-41EF-A5F9-62893642227F}" xr6:coauthVersionLast="45" xr6:coauthVersionMax="45" xr10:uidLastSave="{00000000-0000-0000-0000-000000000000}"/>
  <bookViews>
    <workbookView xWindow="-270" yWindow="885" windowWidth="14490" windowHeight="1116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2" l="1"/>
  <c r="G37" i="2" l="1"/>
  <c r="F38" i="2"/>
  <c r="D8" i="2" l="1"/>
  <c r="E8" i="2"/>
  <c r="C8" i="2"/>
  <c r="C22" i="2" s="1"/>
  <c r="C7" i="2" l="1"/>
  <c r="C29" i="2"/>
  <c r="H30" i="2" l="1"/>
  <c r="H34" i="2" l="1"/>
  <c r="H32" i="2"/>
  <c r="F17" i="2" l="1"/>
  <c r="G31" i="2"/>
  <c r="D7" i="2"/>
  <c r="E22" i="2"/>
  <c r="G17" i="2"/>
  <c r="H42" i="2"/>
  <c r="G42" i="2"/>
  <c r="F42" i="2"/>
  <c r="H41" i="2"/>
  <c r="F41" i="2"/>
  <c r="H40" i="2"/>
  <c r="G40" i="2"/>
  <c r="F40" i="2"/>
  <c r="H39" i="2"/>
  <c r="F39" i="2"/>
  <c r="H38" i="2"/>
  <c r="H37" i="2"/>
  <c r="F37" i="2"/>
  <c r="H36" i="2"/>
  <c r="G36" i="2"/>
  <c r="F36" i="2"/>
  <c r="H35" i="2"/>
  <c r="F35" i="2"/>
  <c r="G34" i="2"/>
  <c r="F34" i="2"/>
  <c r="H33" i="2"/>
  <c r="G33" i="2"/>
  <c r="F33" i="2"/>
  <c r="G32" i="2"/>
  <c r="F32" i="2"/>
  <c r="H31" i="2"/>
  <c r="G30" i="2"/>
  <c r="F30" i="2"/>
  <c r="E29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G29" i="2" l="1"/>
  <c r="F29" i="2"/>
  <c r="D44" i="2"/>
  <c r="D22" i="2"/>
  <c r="F22" i="2" s="1"/>
  <c r="E7" i="2"/>
  <c r="E44" i="2" s="1"/>
  <c r="G8" i="2"/>
  <c r="H8" i="2"/>
  <c r="G22" i="2"/>
  <c r="C44" i="2"/>
  <c r="F8" i="2"/>
  <c r="F7" i="2" l="1"/>
  <c r="H22" i="2"/>
  <c r="G7" i="2"/>
  <c r="H7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<sst xmlns="http://schemas.openxmlformats.org/spreadsheetml/2006/main" count="90" uniqueCount="87">
  <si>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</si>
  <si>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</si>
  <si>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</si>
  <si>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</si>
  <si>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</si>
  <si>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</si>
  <si>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</si>
  <si>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</si>
  <si>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</si>
  <si>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</si>
  <si>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</si>
  <si>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</si>
  <si>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</si>
  <si>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</si>
  <si>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</si>
  <si>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</si>
  <si>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</si>
  <si>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</si>
  <si>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</si>
  <si>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</si>
  <si>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</si>
  <si>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</si>
  <si>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</si>
  <si>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</si>
  <si>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</si>
  <si>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</si>
  <si>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</si>
  <si>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</si>
  <si>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</si>
  <si>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</si>
  <si>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</si>
  <si>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</si>
  <si>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</si>
  <si>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</si>
  <si>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</si>
  <si>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</si>
  <si>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</si>
  <si>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</si>
  <si>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</si>
  <si>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</si>
  <si>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</si>
  <si>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</si>
  <si>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</si>
  <si>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</si>
  <si>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</si>
  <si>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</si>
  <si>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</si>
  <si>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</si>
  <si>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</si>
  <si>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</si>
  <si>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</si>
  <si>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</si>
  <si>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</si>
  <si>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</si>
  <si>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</si>
  <si>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</si>
  <si>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</si>
  <si>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</si>
  <si>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</si>
  <si>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</si>
  <si>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</si>
  <si>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</si>
  <si>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</si>
  <si>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</si>
  <si>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</si>
  <si>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</si>
  <si>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</si>
  <si>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</si>
  <si>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</si>
  <si>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</si>
  <si>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</si>
  <si>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</si>
  <si>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</si>
  <si>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</si>
  <si>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</si>
  <si>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</si>
  <si>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</si>
  <si>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</si>
  <si>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Исполнение за аналогичный период 2020 года</t>
  </si>
  <si>
    <t>% исполнения к аналогичному периоду 2020 года</t>
  </si>
  <si>
    <t>Отклонение от исп-ния аналогичного периода  года</t>
  </si>
  <si>
    <t>План                  на 2021 год</t>
  </si>
  <si>
    <t>% исполнения 2021 г.</t>
  </si>
  <si>
    <t>% исполнения к  2020 г.</t>
  </si>
  <si>
    <t>Отклонение от исполнения аналогичного периода 2020 года</t>
  </si>
  <si>
    <t>в том числе доп.норматив (2020г.-49,2%; 2021г.-49,1%)</t>
  </si>
  <si>
    <t>01.07.2021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</si>
</sst>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5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0" borderId="0" xfId="0" applyFont="1" applyFill="1" applyAlignment="1">
      <alignment vertical="center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right" vertical="center" wrapText="1"/>
      <protection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left" vertical="center" wrapText="1"/>
      <protection locked="0"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13" fillId="0" borderId="0" xfId="0" applyNumberFormat="1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4" fontId="19" fillId="0" borderId="1" xfId="2" applyNumberFormat="1" applyFont="1" applyFill="1" applyBorder="1" applyAlignment="1" applyProtection="1">
      <alignment horizontal="right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3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22" fillId="0" borderId="1" xfId="2" applyNumberFormat="1" applyFont="1" applyFill="1" applyBorder="1" applyAlignment="1" applyProtection="1">
      <alignment horizontal="right" vertical="center" wrapText="1"/>
      <protection hidden="1"/>
    </xf>
    <xf numFmtId="165" fontId="17" fillId="2" borderId="1" xfId="1" applyNumberFormat="1" applyFont="1" applyFill="1" applyBorder="1" applyAlignment="1" applyProtection="1">
      <alignment horizontal="right"/>
      <protection hidden="1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5" fillId="2" borderId="0" xfId="0" applyFont="1" applyFill="1" applyAlignment="1">
      <alignment vertical="center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0" fontId="5" fillId="2" borderId="0" xfId="0" applyFont="1" applyFill="1" applyAlignment="1">
      <alignment vertical="center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0" fontId="11" fillId="2" borderId="0" xfId="0" applyFont="1" applyFill="1" applyAlignment="1">
      <alignment vertical="center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165" fontId="19" fillId="2" borderId="1" xfId="1" applyNumberFormat="1" applyFont="1" applyFill="1" applyBorder="1" applyAlignment="1" applyProtection="1">
      <alignment horizontal="right" vertical="center"/>
      <protection hidden="1"/>
    </xf>
    <xf numFmtId="164" fontId="19" fillId="2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2" xfId="1" applyNumberFormat="1" applyFont="1" applyFill="1" applyBorder="1" applyAlignment="1" applyProtection="1">
      <alignment wrapText="1"/>
      <protection hidden="1"/>
    </xf>
    <xf numFmtId="0" fontId="24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17" fillId="2" borderId="1" xfId="1" applyNumberFormat="1" applyFont="1" applyFill="1" applyBorder="1" applyAlignment="1" applyProtection="1">
      <alignment horizontal="right"/>
      <protection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5" fontId="21" fillId="2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49" fontId="20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topLeftCell="A26" zoomScaleNormal="100" workbookViewId="0">
      <selection activeCell="I30" sqref="I30"/>
    </sheetView>
  </sheetViews>
  <sheetFormatPr defaultColWidth="9.33203125" defaultRowHeight="15" x14ac:dyDescent="0.2"/>
  <cols>
    <col min="1" max="1" width="14" style="1" customWidth="1"/>
    <col min="2" max="2" width="36.5" style="1" customWidth="1"/>
    <col min="3" max="3" width="17" style="1" customWidth="1"/>
    <col min="4" max="4" width="15.33203125" style="1" customWidth="1"/>
    <col min="5" max="5" width="16.83203125" style="1" customWidth="1"/>
    <col min="6" max="6" width="10.6640625" style="3" customWidth="1"/>
    <col min="7" max="7" width="12.5" style="1" customWidth="1"/>
    <col min="8" max="8" width="13.83203125" style="1" customWidth="1"/>
    <col min="9" max="9" width="15.6640625" style="1" bestFit="1" customWidth="1"/>
    <col min="10" max="10" width="18.6640625" style="1" customWidth="1"/>
    <col min="11" max="11" width="16.5" style="1" customWidth="1"/>
    <col min="12" max="16384" width="9.33203125" style="1"/>
  </cols>
  <sheetData>
    <row r="1" spans="1:11" ht="42.75" customHeight="1" x14ac:dyDescent="0.2">
      <c r="A1" s="85" t="s">
        <v>77</v>
      </c>
      <c r="B1" s="85"/>
      <c r="C1" s="85"/>
      <c r="D1" s="85"/>
      <c r="E1" s="85"/>
      <c r="F1" s="85"/>
      <c r="G1" s="85"/>
      <c r="H1" s="85"/>
      <c r="I1" s="17"/>
    </row>
    <row r="2" spans="1:11" ht="23.45" customHeight="1" x14ac:dyDescent="0.2">
      <c r="A2" s="85" t="s">
        <v>86</v>
      </c>
      <c r="B2" s="85"/>
      <c r="C2" s="85"/>
      <c r="D2" s="85"/>
      <c r="E2" s="85"/>
      <c r="F2" s="85"/>
      <c r="G2" s="85"/>
      <c r="H2" s="85"/>
      <c r="I2" s="17"/>
    </row>
    <row r="3" spans="1:11" ht="26.45" customHeight="1" x14ac:dyDescent="0.2">
      <c r="A3" s="11"/>
      <c r="B3" s="12" t="s">
        <v>67</v>
      </c>
      <c r="C3" s="11"/>
      <c r="D3" s="11"/>
      <c r="E3" s="13" t="s">
        <v>0</v>
      </c>
      <c r="F3" s="14"/>
      <c r="G3" s="13"/>
      <c r="H3" s="11"/>
      <c r="I3" s="17"/>
    </row>
    <row r="4" spans="1:11" ht="21.75" customHeight="1" x14ac:dyDescent="0.2">
      <c r="A4" s="86" t="s">
        <v>1</v>
      </c>
      <c r="B4" s="86" t="s">
        <v>2</v>
      </c>
      <c r="C4" s="86" t="s">
        <v>78</v>
      </c>
      <c r="D4" s="87">
        <v>2021</v>
      </c>
      <c r="E4" s="88"/>
      <c r="F4" s="88"/>
      <c r="G4" s="86" t="s">
        <v>79</v>
      </c>
      <c r="H4" s="86" t="s">
        <v>80</v>
      </c>
      <c r="I4" s="17"/>
    </row>
    <row r="5" spans="1:11" ht="72" customHeight="1" x14ac:dyDescent="0.2">
      <c r="A5" s="86"/>
      <c r="B5" s="86"/>
      <c r="C5" s="86"/>
      <c r="D5" s="15" t="s">
        <v>3</v>
      </c>
      <c r="E5" s="15" t="s">
        <v>4</v>
      </c>
      <c r="F5" s="16" t="s">
        <v>74</v>
      </c>
      <c r="G5" s="86"/>
      <c r="H5" s="86" t="s">
        <v>4</v>
      </c>
      <c r="I5" s="17"/>
    </row>
    <row r="6" spans="1:11" ht="14.45" customHeight="1" x14ac:dyDescent="0.2">
      <c r="A6" s="15" t="s">
        <v>5</v>
      </c>
      <c r="B6" s="15" t="s">
        <v>6</v>
      </c>
      <c r="C6" s="15" t="s">
        <v>7</v>
      </c>
      <c r="D6" s="15" t="s">
        <v>8</v>
      </c>
      <c r="E6" s="15" t="s">
        <v>68</v>
      </c>
      <c r="F6" s="18">
        <v>6</v>
      </c>
      <c r="G6" s="15" t="s">
        <v>9</v>
      </c>
      <c r="H6" s="15" t="s">
        <v>69</v>
      </c>
      <c r="I6" s="17"/>
    </row>
    <row r="7" spans="1:11" s="4" customFormat="1" ht="39.75" customHeight="1" x14ac:dyDescent="0.2">
      <c r="A7" s="19" t="s">
        <v>11</v>
      </c>
      <c r="B7" s="20" t="s">
        <v>12</v>
      </c>
      <c r="C7" s="21">
        <f>SUM(C8+C21)</f>
        <v>4368224.5999999996</v>
      </c>
      <c r="D7" s="21">
        <f>SUM(D8+D21)</f>
        <v>9466695.1999999993</v>
      </c>
      <c r="E7" s="21">
        <f>SUM(E8+E21)</f>
        <v>4608311.7</v>
      </c>
      <c r="F7" s="33">
        <f>SUM(E7/D7)</f>
        <v>0.48679202220432749</v>
      </c>
      <c r="G7" s="34">
        <f>(E7/C7)</f>
        <v>1.0549621692987126</v>
      </c>
      <c r="H7" s="21">
        <f t="shared" ref="H7:H22" si="0">SUM(E7-C7)</f>
        <v>240087.10000000056</v>
      </c>
      <c r="I7" s="29"/>
      <c r="J7" s="9"/>
      <c r="K7" s="7"/>
    </row>
    <row r="8" spans="1:11" s="5" customFormat="1" ht="22.5" x14ac:dyDescent="0.2">
      <c r="A8" s="22" t="s">
        <v>13</v>
      </c>
      <c r="B8" s="23" t="s">
        <v>14</v>
      </c>
      <c r="C8" s="24">
        <f>C9+C11+C12+C13+C14+C15+C16+C18+C19+C20+C17</f>
        <v>1659653.7999999998</v>
      </c>
      <c r="D8" s="24">
        <f>D9+D11+D12+D13+D14+D15+D16+D18+D19+D20+D17</f>
        <v>4046392</v>
      </c>
      <c r="E8" s="24">
        <f>E9+E11+E12+E13+E14+E15+E16+E18+E19+E20+E17</f>
        <v>1954235.3</v>
      </c>
      <c r="F8" s="35">
        <f>E8/D8</f>
        <v>0.48295748409941502</v>
      </c>
      <c r="G8" s="36">
        <f t="shared" ref="G8:G14" si="1">E8/C8</f>
        <v>1.1774957524274039</v>
      </c>
      <c r="H8" s="24">
        <f t="shared" si="0"/>
        <v>294581.50000000023</v>
      </c>
      <c r="I8" s="30"/>
      <c r="J8" s="8"/>
      <c r="K8" s="8"/>
    </row>
    <row r="9" spans="1:11" s="5" customFormat="1" ht="22.5" x14ac:dyDescent="0.2">
      <c r="A9" s="22" t="s">
        <v>15</v>
      </c>
      <c r="B9" s="23" t="s">
        <v>16</v>
      </c>
      <c r="C9" s="24">
        <v>1185132.3999999999</v>
      </c>
      <c r="D9" s="24">
        <v>2940342</v>
      </c>
      <c r="E9" s="24">
        <v>1331733.2</v>
      </c>
      <c r="F9" s="35">
        <f t="shared" ref="F9:F14" si="2">E9/D9</f>
        <v>0.45291778983533204</v>
      </c>
      <c r="G9" s="36">
        <f t="shared" si="1"/>
        <v>1.1236999342858234</v>
      </c>
      <c r="H9" s="24">
        <f t="shared" si="0"/>
        <v>146600.80000000005</v>
      </c>
      <c r="I9" s="31"/>
    </row>
    <row r="10" spans="1:11" s="4" customFormat="1" ht="31.5" customHeight="1" x14ac:dyDescent="0.2">
      <c r="A10" s="25"/>
      <c r="B10" s="26" t="s">
        <v>85</v>
      </c>
      <c r="C10" s="27">
        <v>912326.7</v>
      </c>
      <c r="D10" s="27">
        <v>2259415</v>
      </c>
      <c r="E10" s="27">
        <v>1024722.6</v>
      </c>
      <c r="F10" s="37">
        <f t="shared" si="2"/>
        <v>0.45353447684466996</v>
      </c>
      <c r="G10" s="38">
        <f t="shared" si="1"/>
        <v>1.1231969863427214</v>
      </c>
      <c r="H10" s="39">
        <f t="shared" si="0"/>
        <v>112395.90000000002</v>
      </c>
      <c r="I10" s="17"/>
    </row>
    <row r="11" spans="1:11" s="4" customFormat="1" ht="45" x14ac:dyDescent="0.2">
      <c r="A11" s="22" t="s">
        <v>17</v>
      </c>
      <c r="B11" s="23" t="s">
        <v>18</v>
      </c>
      <c r="C11" s="24">
        <v>33384.5</v>
      </c>
      <c r="D11" s="24">
        <v>78347</v>
      </c>
      <c r="E11" s="24">
        <v>36857.800000000003</v>
      </c>
      <c r="F11" s="35">
        <f t="shared" si="2"/>
        <v>0.47044302908854202</v>
      </c>
      <c r="G11" s="36">
        <f t="shared" si="1"/>
        <v>1.104039299674999</v>
      </c>
      <c r="H11" s="24">
        <f t="shared" si="0"/>
        <v>3473.3000000000029</v>
      </c>
      <c r="I11" s="17"/>
    </row>
    <row r="12" spans="1:11" s="5" customFormat="1" ht="22.5" x14ac:dyDescent="0.2">
      <c r="A12" s="22" t="s">
        <v>19</v>
      </c>
      <c r="B12" s="23" t="s">
        <v>20</v>
      </c>
      <c r="C12" s="24">
        <v>163305.29999999999</v>
      </c>
      <c r="D12" s="24">
        <v>386100</v>
      </c>
      <c r="E12" s="24">
        <v>244031</v>
      </c>
      <c r="F12" s="35">
        <f t="shared" si="2"/>
        <v>0.63204092204092199</v>
      </c>
      <c r="G12" s="36">
        <f t="shared" si="1"/>
        <v>1.4943238217008268</v>
      </c>
      <c r="H12" s="24">
        <f t="shared" si="0"/>
        <v>80725.700000000012</v>
      </c>
      <c r="I12" s="31"/>
    </row>
    <row r="13" spans="1:11" s="5" customFormat="1" ht="22.5" x14ac:dyDescent="0.2">
      <c r="A13" s="22" t="s">
        <v>21</v>
      </c>
      <c r="B13" s="23" t="s">
        <v>22</v>
      </c>
      <c r="C13" s="24">
        <v>108641.9</v>
      </c>
      <c r="D13" s="24">
        <v>344079.7</v>
      </c>
      <c r="E13" s="24">
        <v>110878.2</v>
      </c>
      <c r="F13" s="35">
        <f t="shared" si="2"/>
        <v>0.32224568900751771</v>
      </c>
      <c r="G13" s="36">
        <f t="shared" si="1"/>
        <v>1.0205841392685511</v>
      </c>
      <c r="H13" s="24">
        <f t="shared" si="0"/>
        <v>2236.3000000000029</v>
      </c>
      <c r="I13" s="31"/>
    </row>
    <row r="14" spans="1:11" s="5" customFormat="1" ht="36" customHeight="1" x14ac:dyDescent="0.2">
      <c r="A14" s="22" t="s">
        <v>23</v>
      </c>
      <c r="B14" s="23" t="s">
        <v>24</v>
      </c>
      <c r="C14" s="28">
        <v>14970.5</v>
      </c>
      <c r="D14" s="28">
        <v>35350</v>
      </c>
      <c r="E14" s="28">
        <v>17935.2</v>
      </c>
      <c r="F14" s="35">
        <f t="shared" si="2"/>
        <v>0.50736067892503534</v>
      </c>
      <c r="G14" s="36">
        <f t="shared" si="1"/>
        <v>1.1980361377375506</v>
      </c>
      <c r="H14" s="24">
        <f t="shared" si="0"/>
        <v>2964.7000000000007</v>
      </c>
      <c r="I14" s="31"/>
    </row>
    <row r="15" spans="1:11" s="5" customFormat="1" ht="45" x14ac:dyDescent="0.2">
      <c r="A15" s="22" t="s">
        <v>25</v>
      </c>
      <c r="B15" s="23" t="s">
        <v>26</v>
      </c>
      <c r="C15" s="24">
        <v>116555.8</v>
      </c>
      <c r="D15" s="24">
        <v>197688.5</v>
      </c>
      <c r="E15" s="24">
        <v>129477.4</v>
      </c>
      <c r="F15" s="40">
        <f>SUM(E15/D15)</f>
        <v>0.65495666161663424</v>
      </c>
      <c r="G15" s="40">
        <f>SUM(E15/C15)</f>
        <v>1.110861921929239</v>
      </c>
      <c r="H15" s="24">
        <f t="shared" si="0"/>
        <v>12921.599999999991</v>
      </c>
      <c r="I15" s="31"/>
    </row>
    <row r="16" spans="1:11" s="5" customFormat="1" ht="55.5" customHeight="1" x14ac:dyDescent="0.2">
      <c r="A16" s="22" t="s">
        <v>27</v>
      </c>
      <c r="B16" s="23" t="s">
        <v>28</v>
      </c>
      <c r="C16" s="28">
        <v>2651.5</v>
      </c>
      <c r="D16" s="28">
        <v>3500</v>
      </c>
      <c r="E16" s="28">
        <v>3737.6</v>
      </c>
      <c r="F16" s="35">
        <f t="shared" ref="F16:F22" si="3">E16/D16</f>
        <v>1.0678857142857143</v>
      </c>
      <c r="G16" s="36">
        <f t="shared" ref="G16:G22" si="4">E16/C16</f>
        <v>1.4096171978125589</v>
      </c>
      <c r="H16" s="24">
        <f t="shared" si="0"/>
        <v>1086.0999999999999</v>
      </c>
      <c r="I16" s="31"/>
    </row>
    <row r="17" spans="1:10" s="5" customFormat="1" ht="51" customHeight="1" x14ac:dyDescent="0.2">
      <c r="A17" s="22" t="s">
        <v>75</v>
      </c>
      <c r="B17" s="23" t="s">
        <v>76</v>
      </c>
      <c r="C17" s="28">
        <v>4940.8</v>
      </c>
      <c r="D17" s="28">
        <v>1396.8</v>
      </c>
      <c r="E17" s="28">
        <v>24175</v>
      </c>
      <c r="F17" s="35">
        <f t="shared" si="3"/>
        <v>17.30741695303551</v>
      </c>
      <c r="G17" s="36">
        <f t="shared" si="4"/>
        <v>4.8929323186528499</v>
      </c>
      <c r="H17" s="24">
        <f t="shared" si="0"/>
        <v>19234.2</v>
      </c>
      <c r="I17" s="31"/>
    </row>
    <row r="18" spans="1:10" s="5" customFormat="1" ht="33.75" x14ac:dyDescent="0.2">
      <c r="A18" s="22" t="s">
        <v>29</v>
      </c>
      <c r="B18" s="23" t="s">
        <v>30</v>
      </c>
      <c r="C18" s="24">
        <v>17233.900000000001</v>
      </c>
      <c r="D18" s="24">
        <v>37550</v>
      </c>
      <c r="E18" s="24">
        <v>28608.6</v>
      </c>
      <c r="F18" s="35">
        <f t="shared" si="3"/>
        <v>0.76188015978695067</v>
      </c>
      <c r="G18" s="36">
        <f t="shared" si="4"/>
        <v>1.6600189162058498</v>
      </c>
      <c r="H18" s="24">
        <f t="shared" si="0"/>
        <v>11374.699999999997</v>
      </c>
      <c r="I18" s="31"/>
    </row>
    <row r="19" spans="1:10" s="5" customFormat="1" ht="22.5" x14ac:dyDescent="0.2">
      <c r="A19" s="22" t="s">
        <v>31</v>
      </c>
      <c r="B19" s="23" t="s">
        <v>32</v>
      </c>
      <c r="C19" s="28">
        <v>4690.3999999999996</v>
      </c>
      <c r="D19" s="28">
        <v>5000</v>
      </c>
      <c r="E19" s="28">
        <v>20322.7</v>
      </c>
      <c r="F19" s="35">
        <f t="shared" si="3"/>
        <v>4.06454</v>
      </c>
      <c r="G19" s="36">
        <f t="shared" si="4"/>
        <v>4.3328287566092447</v>
      </c>
      <c r="H19" s="24">
        <f t="shared" si="0"/>
        <v>15632.300000000001</v>
      </c>
      <c r="I19" s="31"/>
    </row>
    <row r="20" spans="1:10" s="5" customFormat="1" ht="22.5" x14ac:dyDescent="0.2">
      <c r="A20" s="22" t="s">
        <v>33</v>
      </c>
      <c r="B20" s="23" t="s">
        <v>34</v>
      </c>
      <c r="C20" s="28">
        <v>8146.8</v>
      </c>
      <c r="D20" s="28">
        <v>17038</v>
      </c>
      <c r="E20" s="28">
        <v>6478.6</v>
      </c>
      <c r="F20" s="35">
        <f t="shared" si="3"/>
        <v>0.3802441601126893</v>
      </c>
      <c r="G20" s="36">
        <f t="shared" si="4"/>
        <v>0.79523248392006685</v>
      </c>
      <c r="H20" s="24">
        <f t="shared" si="0"/>
        <v>-1668.1999999999998</v>
      </c>
      <c r="I20" s="31"/>
    </row>
    <row r="21" spans="1:10" s="5" customFormat="1" ht="22.5" x14ac:dyDescent="0.2">
      <c r="A21" s="22" t="s">
        <v>35</v>
      </c>
      <c r="B21" s="23" t="s">
        <v>36</v>
      </c>
      <c r="C21" s="28">
        <v>2708570.8</v>
      </c>
      <c r="D21" s="28">
        <v>5420303.2000000002</v>
      </c>
      <c r="E21" s="28">
        <v>2654076.4</v>
      </c>
      <c r="F21" s="35">
        <f t="shared" si="3"/>
        <v>0.48965460087177409</v>
      </c>
      <c r="G21" s="36">
        <f t="shared" si="4"/>
        <v>0.97988075482464776</v>
      </c>
      <c r="H21" s="24">
        <f t="shared" si="0"/>
        <v>-54494.399999999907</v>
      </c>
      <c r="I21" s="31"/>
    </row>
    <row r="22" spans="1:10" s="6" customFormat="1" ht="42" customHeight="1" x14ac:dyDescent="0.2">
      <c r="A22" s="84" t="s">
        <v>37</v>
      </c>
      <c r="B22" s="84"/>
      <c r="C22" s="21">
        <f>C8-C10</f>
        <v>747327.09999999986</v>
      </c>
      <c r="D22" s="21">
        <f>D8-D10</f>
        <v>1786977</v>
      </c>
      <c r="E22" s="21">
        <f>E8-E10</f>
        <v>929512.70000000007</v>
      </c>
      <c r="F22" s="36">
        <f t="shared" si="3"/>
        <v>0.52015929695793517</v>
      </c>
      <c r="G22" s="36">
        <f t="shared" si="4"/>
        <v>1.2437829432386438</v>
      </c>
      <c r="H22" s="21">
        <f t="shared" si="0"/>
        <v>182185.60000000021</v>
      </c>
      <c r="I22" s="32"/>
    </row>
    <row r="23" spans="1:10" s="2" customFormat="1" ht="18.95" customHeight="1" x14ac:dyDescent="0.2">
      <c r="A23" s="42"/>
      <c r="B23" s="42"/>
      <c r="C23" s="43"/>
      <c r="D23" s="43"/>
      <c r="E23" s="43"/>
      <c r="F23" s="44"/>
      <c r="G23" s="45"/>
      <c r="H23" s="43"/>
      <c r="I23" s="46"/>
    </row>
    <row r="24" spans="1:10" s="2" customFormat="1" ht="31.5" customHeight="1" x14ac:dyDescent="0.2">
      <c r="A24" s="47"/>
      <c r="B24" s="47"/>
      <c r="C24" s="48"/>
      <c r="D24" s="48"/>
      <c r="E24" s="48"/>
      <c r="F24" s="49"/>
      <c r="G24" s="50"/>
      <c r="H24" s="48"/>
      <c r="I24" s="46"/>
    </row>
    <row r="25" spans="1:10" s="2" customFormat="1" ht="31.5" customHeight="1" x14ac:dyDescent="0.2">
      <c r="A25" s="47"/>
      <c r="B25" s="47"/>
      <c r="C25" s="48"/>
      <c r="D25" s="48"/>
      <c r="E25" s="48"/>
      <c r="F25" s="49"/>
      <c r="G25" s="50"/>
      <c r="H25" s="48"/>
      <c r="I25" s="46"/>
    </row>
    <row r="26" spans="1:10" s="4" customFormat="1" ht="36.950000000000003" customHeight="1" x14ac:dyDescent="0.25">
      <c r="A26" s="51"/>
      <c r="B26" s="52" t="s">
        <v>73</v>
      </c>
      <c r="C26" s="51"/>
      <c r="D26" s="53"/>
      <c r="E26" s="54"/>
      <c r="F26" s="54"/>
      <c r="G26" s="55" t="s">
        <v>38</v>
      </c>
      <c r="H26" s="56"/>
      <c r="I26" s="56"/>
    </row>
    <row r="27" spans="1:10" ht="72" x14ac:dyDescent="0.2">
      <c r="A27" s="57" t="s">
        <v>39</v>
      </c>
      <c r="B27" s="58" t="s">
        <v>40</v>
      </c>
      <c r="C27" s="57" t="s">
        <v>78</v>
      </c>
      <c r="D27" s="59" t="s">
        <v>81</v>
      </c>
      <c r="E27" s="59" t="s">
        <v>72</v>
      </c>
      <c r="F27" s="59" t="s">
        <v>82</v>
      </c>
      <c r="G27" s="59" t="s">
        <v>83</v>
      </c>
      <c r="H27" s="60" t="s">
        <v>84</v>
      </c>
      <c r="I27" s="61"/>
    </row>
    <row r="28" spans="1:10" x14ac:dyDescent="0.2">
      <c r="A28" s="62" t="s">
        <v>5</v>
      </c>
      <c r="B28" s="63">
        <v>2</v>
      </c>
      <c r="C28" s="62">
        <v>3</v>
      </c>
      <c r="D28" s="64">
        <v>4</v>
      </c>
      <c r="E28" s="64">
        <v>5</v>
      </c>
      <c r="F28" s="64">
        <v>6</v>
      </c>
      <c r="G28" s="64">
        <v>7</v>
      </c>
      <c r="H28" s="64">
        <v>8</v>
      </c>
      <c r="I28" s="61"/>
    </row>
    <row r="29" spans="1:10" ht="40.9" customHeight="1" x14ac:dyDescent="0.2">
      <c r="A29" s="62"/>
      <c r="B29" s="65" t="s">
        <v>41</v>
      </c>
      <c r="C29" s="66">
        <f>SUM(C30:C42)</f>
        <v>4186112.3</v>
      </c>
      <c r="D29" s="66">
        <f>D30+D32+D33+D34+D35+D36+D37+D38+D39+D40+D41+D42</f>
        <v>10425989</v>
      </c>
      <c r="E29" s="66">
        <f>SUM(E30:E42)</f>
        <v>4742554.4999999991</v>
      </c>
      <c r="F29" s="67">
        <f>E29/D29</f>
        <v>0.45487814153650069</v>
      </c>
      <c r="G29" s="67">
        <f>SUM(E29/C29)</f>
        <v>1.1329257698127209</v>
      </c>
      <c r="H29" s="66">
        <v>556442.1</v>
      </c>
      <c r="I29" s="61"/>
      <c r="J29" s="71"/>
    </row>
    <row r="30" spans="1:10" s="4" customFormat="1" ht="42" customHeight="1" x14ac:dyDescent="0.2">
      <c r="A30" s="62" t="s">
        <v>42</v>
      </c>
      <c r="B30" s="68" t="s">
        <v>43</v>
      </c>
      <c r="C30" s="41">
        <v>345057.3</v>
      </c>
      <c r="D30" s="41">
        <v>921901.8</v>
      </c>
      <c r="E30" s="41">
        <v>379324.8</v>
      </c>
      <c r="F30" s="72">
        <f>E30/D30</f>
        <v>0.41145900788999434</v>
      </c>
      <c r="G30" s="72">
        <f>SUM(E30/C30)</f>
        <v>1.0993095929284789</v>
      </c>
      <c r="H30" s="41">
        <f>SUM(E30-C30)</f>
        <v>34267.5</v>
      </c>
      <c r="I30" s="61"/>
      <c r="J30" s="56"/>
    </row>
    <row r="31" spans="1:10" s="4" customFormat="1" ht="42" hidden="1" customHeight="1" x14ac:dyDescent="0.2">
      <c r="A31" s="62" t="s">
        <v>44</v>
      </c>
      <c r="B31" s="68" t="s">
        <v>45</v>
      </c>
      <c r="C31" s="41">
        <v>0</v>
      </c>
      <c r="D31" s="41">
        <v>0</v>
      </c>
      <c r="E31" s="41">
        <v>0</v>
      </c>
      <c r="F31" s="72">
        <v>0</v>
      </c>
      <c r="G31" s="72" t="e">
        <f>SUM(E31/C31)</f>
        <v>#DIV/0!</v>
      </c>
      <c r="H31" s="41">
        <f t="shared" ref="H31:H42" si="5">SUM(E31-C31)</f>
        <v>0</v>
      </c>
      <c r="I31" s="61"/>
      <c r="J31" s="56"/>
    </row>
    <row r="32" spans="1:10" s="4" customFormat="1" ht="42" customHeight="1" x14ac:dyDescent="0.2">
      <c r="A32" s="62" t="s">
        <v>46</v>
      </c>
      <c r="B32" s="68" t="s">
        <v>47</v>
      </c>
      <c r="C32" s="41">
        <v>34268.199999999997</v>
      </c>
      <c r="D32" s="41">
        <v>113499.7</v>
      </c>
      <c r="E32" s="41">
        <v>42925.5</v>
      </c>
      <c r="F32" s="72">
        <f t="shared" ref="F32:F42" si="6">E32/D32</f>
        <v>0.3781992375310243</v>
      </c>
      <c r="G32" s="72">
        <f t="shared" ref="G32:G42" si="7">SUM(E32/C32)</f>
        <v>1.2526336370162425</v>
      </c>
      <c r="H32" s="41">
        <f>SUM(E32-C32)</f>
        <v>8657.3000000000029</v>
      </c>
      <c r="I32" s="61"/>
      <c r="J32" s="56"/>
    </row>
    <row r="33" spans="1:10" s="4" customFormat="1" ht="42" customHeight="1" x14ac:dyDescent="0.2">
      <c r="A33" s="62" t="s">
        <v>48</v>
      </c>
      <c r="B33" s="68" t="s">
        <v>49</v>
      </c>
      <c r="C33" s="41">
        <v>158397.4</v>
      </c>
      <c r="D33" s="41">
        <v>749104</v>
      </c>
      <c r="E33" s="41">
        <v>170479.7</v>
      </c>
      <c r="F33" s="72">
        <f t="shared" si="6"/>
        <v>0.22757814669258208</v>
      </c>
      <c r="G33" s="72">
        <f t="shared" si="7"/>
        <v>1.0762783985090665</v>
      </c>
      <c r="H33" s="41">
        <f t="shared" si="5"/>
        <v>12082.300000000017</v>
      </c>
      <c r="I33" s="61"/>
      <c r="J33" s="56"/>
    </row>
    <row r="34" spans="1:10" s="4" customFormat="1" ht="42" customHeight="1" x14ac:dyDescent="0.2">
      <c r="A34" s="62" t="s">
        <v>50</v>
      </c>
      <c r="B34" s="68" t="s">
        <v>51</v>
      </c>
      <c r="C34" s="41">
        <v>309469.59999999998</v>
      </c>
      <c r="D34" s="41">
        <v>1763229.1</v>
      </c>
      <c r="E34" s="41">
        <v>614138.4</v>
      </c>
      <c r="F34" s="72">
        <f t="shared" si="6"/>
        <v>0.34830323524038936</v>
      </c>
      <c r="G34" s="72">
        <f t="shared" si="7"/>
        <v>1.9844870061550475</v>
      </c>
      <c r="H34" s="41">
        <f>SUM(E34-C34)</f>
        <v>304668.80000000005</v>
      </c>
      <c r="I34" s="61"/>
      <c r="J34" s="56"/>
    </row>
    <row r="35" spans="1:10" s="4" customFormat="1" ht="42" customHeight="1" x14ac:dyDescent="0.2">
      <c r="A35" s="62" t="s">
        <v>52</v>
      </c>
      <c r="B35" s="68" t="s">
        <v>53</v>
      </c>
      <c r="C35" s="41">
        <v>7468.6</v>
      </c>
      <c r="D35" s="41">
        <v>58704.3</v>
      </c>
      <c r="E35" s="41">
        <v>16876.900000000001</v>
      </c>
      <c r="F35" s="72">
        <f t="shared" si="6"/>
        <v>0.28749001350838016</v>
      </c>
      <c r="G35" s="72">
        <v>0</v>
      </c>
      <c r="H35" s="41">
        <f t="shared" si="5"/>
        <v>9408.3000000000011</v>
      </c>
      <c r="I35" s="61"/>
      <c r="J35" s="56"/>
    </row>
    <row r="36" spans="1:10" ht="42" customHeight="1" x14ac:dyDescent="0.2">
      <c r="A36" s="62" t="s">
        <v>54</v>
      </c>
      <c r="B36" s="68" t="s">
        <v>55</v>
      </c>
      <c r="C36" s="41">
        <v>2674698.7000000002</v>
      </c>
      <c r="D36" s="41">
        <v>5449101.2000000002</v>
      </c>
      <c r="E36" s="41">
        <v>2908534.9</v>
      </c>
      <c r="F36" s="72">
        <f t="shared" si="6"/>
        <v>0.53376415545374711</v>
      </c>
      <c r="G36" s="72">
        <f t="shared" si="7"/>
        <v>1.0874252490570244</v>
      </c>
      <c r="H36" s="41">
        <f t="shared" si="5"/>
        <v>233836.19999999972</v>
      </c>
      <c r="I36" s="61"/>
      <c r="J36" s="71"/>
    </row>
    <row r="37" spans="1:10" ht="42" customHeight="1" x14ac:dyDescent="0.2">
      <c r="A37" s="62" t="s">
        <v>56</v>
      </c>
      <c r="B37" s="68" t="s">
        <v>57</v>
      </c>
      <c r="C37" s="41">
        <v>180778.9</v>
      </c>
      <c r="D37" s="41">
        <v>489754.6</v>
      </c>
      <c r="E37" s="41">
        <v>215579</v>
      </c>
      <c r="F37" s="72">
        <f t="shared" si="6"/>
        <v>0.44017759098127923</v>
      </c>
      <c r="G37" s="72">
        <f t="shared" si="7"/>
        <v>1.1925008947393752</v>
      </c>
      <c r="H37" s="41">
        <f t="shared" si="5"/>
        <v>34800.100000000006</v>
      </c>
      <c r="I37" s="61"/>
      <c r="J37" s="71"/>
    </row>
    <row r="38" spans="1:10" ht="42" customHeight="1" x14ac:dyDescent="0.2">
      <c r="A38" s="62" t="s">
        <v>58</v>
      </c>
      <c r="B38" s="68" t="s">
        <v>59</v>
      </c>
      <c r="C38" s="41">
        <v>0</v>
      </c>
      <c r="D38" s="41">
        <v>6912</v>
      </c>
      <c r="E38" s="41">
        <v>2796</v>
      </c>
      <c r="F38" s="72">
        <f t="shared" si="6"/>
        <v>0.4045138888888889</v>
      </c>
      <c r="G38" s="72">
        <v>0</v>
      </c>
      <c r="H38" s="41">
        <f t="shared" si="5"/>
        <v>2796</v>
      </c>
      <c r="I38" s="61"/>
      <c r="J38" s="71"/>
    </row>
    <row r="39" spans="1:10" ht="42" customHeight="1" x14ac:dyDescent="0.2">
      <c r="A39" s="62" t="s">
        <v>10</v>
      </c>
      <c r="B39" s="68" t="s">
        <v>60</v>
      </c>
      <c r="C39" s="41">
        <v>151390</v>
      </c>
      <c r="D39" s="41">
        <v>375906</v>
      </c>
      <c r="E39" s="41">
        <v>161926.20000000001</v>
      </c>
      <c r="F39" s="72">
        <f t="shared" si="6"/>
        <v>0.43076247785350597</v>
      </c>
      <c r="G39" s="72">
        <v>0</v>
      </c>
      <c r="H39" s="41">
        <f t="shared" si="5"/>
        <v>10536.200000000012</v>
      </c>
      <c r="I39" s="61"/>
      <c r="J39" s="71"/>
    </row>
    <row r="40" spans="1:10" ht="42" customHeight="1" x14ac:dyDescent="0.2">
      <c r="A40" s="62" t="s">
        <v>61</v>
      </c>
      <c r="B40" s="68" t="s">
        <v>62</v>
      </c>
      <c r="C40" s="41">
        <v>298522.3</v>
      </c>
      <c r="D40" s="41">
        <v>446805.5</v>
      </c>
      <c r="E40" s="41">
        <v>203774.6</v>
      </c>
      <c r="F40" s="72">
        <f t="shared" si="6"/>
        <v>0.45607003494809262</v>
      </c>
      <c r="G40" s="72">
        <f t="shared" si="7"/>
        <v>0.68261098082119831</v>
      </c>
      <c r="H40" s="41">
        <f t="shared" si="5"/>
        <v>-94747.699999999983</v>
      </c>
      <c r="I40" s="61"/>
      <c r="J40" s="71"/>
    </row>
    <row r="41" spans="1:10" ht="42" customHeight="1" x14ac:dyDescent="0.2">
      <c r="A41" s="62" t="s">
        <v>63</v>
      </c>
      <c r="B41" s="68" t="s">
        <v>64</v>
      </c>
      <c r="C41" s="41">
        <v>12062.5</v>
      </c>
      <c r="D41" s="41">
        <v>28049.8</v>
      </c>
      <c r="E41" s="41">
        <v>15927.4</v>
      </c>
      <c r="F41" s="72">
        <f t="shared" si="6"/>
        <v>0.56782579554934443</v>
      </c>
      <c r="G41" s="72">
        <v>0</v>
      </c>
      <c r="H41" s="41">
        <f t="shared" si="5"/>
        <v>3864.8999999999996</v>
      </c>
      <c r="I41" s="61"/>
      <c r="J41" s="71"/>
    </row>
    <row r="42" spans="1:10" ht="42" customHeight="1" x14ac:dyDescent="0.2">
      <c r="A42" s="62" t="s">
        <v>65</v>
      </c>
      <c r="B42" s="68" t="s">
        <v>66</v>
      </c>
      <c r="C42" s="41">
        <v>13998.8</v>
      </c>
      <c r="D42" s="41">
        <v>23021</v>
      </c>
      <c r="E42" s="41">
        <v>10271.1</v>
      </c>
      <c r="F42" s="72">
        <f t="shared" si="6"/>
        <v>0.44616219973068072</v>
      </c>
      <c r="G42" s="72">
        <f t="shared" si="7"/>
        <v>0.73371288967625803</v>
      </c>
      <c r="H42" s="41">
        <f t="shared" si="5"/>
        <v>-3727.6999999999989</v>
      </c>
      <c r="I42" s="61"/>
      <c r="J42" s="71"/>
    </row>
    <row r="43" spans="1:10" x14ac:dyDescent="0.2">
      <c r="A43" s="61"/>
      <c r="B43" s="56"/>
      <c r="C43" s="73"/>
      <c r="D43" s="73"/>
      <c r="E43" s="73"/>
      <c r="F43" s="74"/>
      <c r="G43" s="75"/>
      <c r="H43" s="75"/>
      <c r="I43" s="61"/>
      <c r="J43" s="71"/>
    </row>
    <row r="44" spans="1:10" s="10" customFormat="1" ht="14.25" x14ac:dyDescent="0.2">
      <c r="A44" s="69"/>
      <c r="B44" s="70" t="s">
        <v>71</v>
      </c>
      <c r="C44" s="76">
        <f>SUM(C7-C29)</f>
        <v>182112.29999999981</v>
      </c>
      <c r="D44" s="76">
        <f>SUM(D7-D29)</f>
        <v>-959293.80000000075</v>
      </c>
      <c r="E44" s="76">
        <f>SUM(E7-E29)</f>
        <v>-134242.79999999888</v>
      </c>
      <c r="F44" s="77"/>
      <c r="G44" s="73"/>
      <c r="H44" s="73"/>
      <c r="I44" s="69"/>
      <c r="J44" s="69"/>
    </row>
    <row r="45" spans="1:10" s="4" customFormat="1" ht="20.45" customHeight="1" x14ac:dyDescent="0.2">
      <c r="A45" s="56"/>
      <c r="B45" s="70" t="s">
        <v>70</v>
      </c>
      <c r="C45" s="76">
        <v>371000</v>
      </c>
      <c r="D45" s="76">
        <v>325000</v>
      </c>
      <c r="E45" s="76">
        <v>325000</v>
      </c>
      <c r="F45" s="77"/>
      <c r="G45" s="73"/>
      <c r="H45" s="73"/>
      <c r="I45" s="56"/>
      <c r="J45" s="56"/>
    </row>
    <row r="46" spans="1:10" x14ac:dyDescent="0.2">
      <c r="A46" s="61"/>
      <c r="B46" s="61"/>
      <c r="C46" s="82"/>
      <c r="D46" s="78"/>
      <c r="E46" s="78"/>
      <c r="F46" s="79"/>
      <c r="G46" s="61"/>
      <c r="H46" s="61"/>
      <c r="I46" s="61"/>
      <c r="J46" s="71"/>
    </row>
    <row r="47" spans="1:10" x14ac:dyDescent="0.2">
      <c r="A47" s="61"/>
      <c r="B47" s="61"/>
      <c r="C47" s="80"/>
      <c r="D47" s="80"/>
      <c r="E47" s="80"/>
      <c r="F47" s="79"/>
      <c r="G47" s="61"/>
      <c r="H47" s="61"/>
      <c r="I47" s="61"/>
      <c r="J47" s="71"/>
    </row>
    <row r="48" spans="1:10" x14ac:dyDescent="0.2">
      <c r="A48" s="61"/>
      <c r="B48" s="61"/>
      <c r="C48" s="83"/>
      <c r="D48" s="61"/>
      <c r="E48" s="61"/>
      <c r="F48" s="79"/>
      <c r="G48" s="61"/>
      <c r="H48" s="61"/>
      <c r="I48" s="61"/>
      <c r="J48" s="71"/>
    </row>
    <row r="49" spans="1:10" x14ac:dyDescent="0.2">
      <c r="A49" s="61"/>
      <c r="B49" s="61"/>
      <c r="C49" s="83"/>
      <c r="D49" s="61"/>
      <c r="E49" s="61"/>
      <c r="F49" s="79"/>
      <c r="G49" s="61"/>
      <c r="H49" s="61"/>
      <c r="I49" s="61"/>
      <c r="J49" s="71"/>
    </row>
    <row r="50" spans="1:10" x14ac:dyDescent="0.2">
      <c r="A50" s="61"/>
      <c r="B50" s="61"/>
      <c r="C50" s="61"/>
      <c r="D50" s="61"/>
      <c r="E50" s="61"/>
      <c r="F50" s="79"/>
      <c r="G50" s="61"/>
      <c r="H50" s="61"/>
      <c r="I50" s="61"/>
      <c r="J50" s="71"/>
    </row>
    <row r="51" spans="1:10" x14ac:dyDescent="0.2">
      <c r="A51" s="61"/>
      <c r="B51" s="61"/>
      <c r="C51" s="61"/>
      <c r="D51" s="61"/>
      <c r="E51" s="61"/>
      <c r="F51" s="79"/>
      <c r="G51" s="61"/>
      <c r="H51" s="61"/>
      <c r="I51" s="61"/>
      <c r="J51" s="71"/>
    </row>
    <row r="52" spans="1:10" x14ac:dyDescent="0.2">
      <c r="A52" s="71"/>
      <c r="B52" s="71"/>
      <c r="C52" s="71"/>
      <c r="D52" s="71"/>
      <c r="E52" s="71"/>
      <c r="F52" s="81"/>
      <c r="G52" s="71"/>
      <c r="H52" s="71"/>
      <c r="I52" s="71"/>
      <c r="J52" s="71"/>
    </row>
    <row r="53" spans="1:10" x14ac:dyDescent="0.2">
      <c r="A53" s="71"/>
      <c r="B53" s="71"/>
      <c r="C53" s="71"/>
      <c r="D53" s="71"/>
      <c r="E53" s="71"/>
      <c r="F53" s="81"/>
      <c r="G53" s="71"/>
      <c r="H53" s="71"/>
      <c r="I53" s="71"/>
      <c r="J53" s="71"/>
    </row>
    <row r="54" spans="1:10" x14ac:dyDescent="0.2">
      <c r="A54" s="71"/>
      <c r="B54" s="71"/>
      <c r="C54" s="71"/>
      <c r="D54" s="71"/>
      <c r="E54" s="71"/>
      <c r="F54" s="81"/>
      <c r="G54" s="71"/>
      <c r="H54" s="71"/>
      <c r="I54" s="71"/>
      <c r="J54" s="71"/>
    </row>
    <row r="55" spans="1:10" x14ac:dyDescent="0.2">
      <c r="A55" s="71"/>
      <c r="B55" s="71"/>
      <c r="C55" s="71"/>
      <c r="D55" s="71"/>
      <c r="E55" s="71"/>
      <c r="F55" s="81"/>
      <c r="G55" s="71"/>
      <c r="H55" s="71"/>
      <c r="I55" s="71"/>
      <c r="J55" s="71"/>
    </row>
    <row r="56" spans="1:10" x14ac:dyDescent="0.2">
      <c r="A56" s="71"/>
      <c r="B56" s="71"/>
      <c r="C56" s="71"/>
      <c r="D56" s="71"/>
      <c r="E56" s="71"/>
      <c r="F56" s="81"/>
      <c r="G56" s="71"/>
      <c r="H56" s="71"/>
      <c r="I56" s="71"/>
      <c r="J56" s="71"/>
    </row>
    <row r="57" spans="1:10" x14ac:dyDescent="0.2">
      <c r="B57" s="71"/>
      <c r="C57" s="71"/>
      <c r="D57" s="71"/>
      <c r="E57" s="71"/>
      <c r="F57" s="81"/>
      <c r="G57" s="71"/>
      <c r="H57" s="71"/>
      <c r="I57" s="71"/>
      <c r="J57" s="71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2021-07-12T07:03:28Z</cp:lastPrinted>
  <dcterms:created xsi:type="dcterms:W3CDTF">2016-04-19T14:49:49Z</dcterms:created>
  <dcterms:modified xsi:type="dcterms:W3CDTF">2021-07-12T07:17:09Z</dcterms:modified>
</cp:coreProperties>
</file>