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9.2022\"/>
    </mc:Choice>
  </mc:AlternateContent>
  <xr:revisionPtr revIDLastSave="0" documentId="13_ncr:1_{F043A9AC-5ED5-4784-A60E-686BA7C0274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2" i="1" l="1"/>
  <c r="E92" i="1"/>
  <c r="D26" i="1" l="1"/>
  <c r="F37" i="1" l="1"/>
  <c r="F38" i="1"/>
  <c r="F39" i="1"/>
  <c r="F40" i="1"/>
  <c r="F41" i="1"/>
  <c r="F42" i="1"/>
  <c r="F43" i="1"/>
  <c r="F44" i="1"/>
  <c r="F45" i="1"/>
  <c r="F46" i="1"/>
  <c r="F48" i="1"/>
  <c r="F49" i="1"/>
  <c r="F50" i="1"/>
  <c r="F52" i="1"/>
  <c r="F53" i="1"/>
  <c r="F54" i="1"/>
  <c r="F55" i="1"/>
  <c r="F56" i="1"/>
  <c r="F58" i="1"/>
  <c r="F59" i="1"/>
  <c r="F60" i="1"/>
  <c r="F61" i="1"/>
  <c r="F62" i="1"/>
  <c r="F64" i="1"/>
  <c r="F66" i="1"/>
  <c r="F67" i="1"/>
  <c r="F68" i="1"/>
  <c r="F69" i="1"/>
  <c r="F70" i="1"/>
  <c r="F71" i="1"/>
  <c r="F73" i="1"/>
  <c r="F74" i="1"/>
  <c r="F76" i="1"/>
  <c r="F78" i="1"/>
  <c r="F79" i="1"/>
  <c r="F80" i="1"/>
  <c r="F81" i="1"/>
  <c r="F83" i="1"/>
  <c r="F84" i="1"/>
  <c r="F85" i="1"/>
  <c r="F87" i="1"/>
  <c r="F88" i="1"/>
  <c r="F89" i="1"/>
  <c r="F91" i="1"/>
  <c r="B36" i="1" l="1"/>
  <c r="C36" i="1"/>
  <c r="D41" i="1"/>
  <c r="B63" i="1" l="1"/>
  <c r="B75" i="1" l="1"/>
  <c r="B57" i="1"/>
  <c r="D25" i="1" l="1"/>
  <c r="D23" i="1"/>
  <c r="D22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4" i="1"/>
  <c r="E20" i="1"/>
  <c r="E28" i="1" l="1"/>
  <c r="E63" i="1" l="1"/>
  <c r="E47" i="1"/>
  <c r="E90" i="1" l="1"/>
  <c r="E86" i="1"/>
  <c r="E82" i="1"/>
  <c r="E75" i="1"/>
  <c r="E77" i="1"/>
  <c r="E72" i="1"/>
  <c r="E65" i="1"/>
  <c r="E57" i="1"/>
  <c r="E51" i="1"/>
  <c r="E36" i="1"/>
  <c r="C90" i="1"/>
  <c r="F90" i="1" s="1"/>
  <c r="B90" i="1"/>
  <c r="C86" i="1"/>
  <c r="B86" i="1"/>
  <c r="C82" i="1"/>
  <c r="F82" i="1" s="1"/>
  <c r="B82" i="1"/>
  <c r="C77" i="1"/>
  <c r="F77" i="1" s="1"/>
  <c r="B77" i="1"/>
  <c r="D80" i="1"/>
  <c r="D83" i="1"/>
  <c r="D84" i="1"/>
  <c r="C75" i="1"/>
  <c r="F75" i="1" s="1"/>
  <c r="C72" i="1"/>
  <c r="F72" i="1" s="1"/>
  <c r="B72" i="1"/>
  <c r="C65" i="1"/>
  <c r="F65" i="1" s="1"/>
  <c r="B65" i="1"/>
  <c r="C63" i="1"/>
  <c r="F63" i="1" s="1"/>
  <c r="C57" i="1"/>
  <c r="F57" i="1" s="1"/>
  <c r="C51" i="1"/>
  <c r="F51" i="1" s="1"/>
  <c r="B51" i="1"/>
  <c r="C47" i="1"/>
  <c r="F47" i="1" s="1"/>
  <c r="B47" i="1"/>
  <c r="F86" i="1" l="1"/>
  <c r="D82" i="1"/>
  <c r="B4" i="1" l="1"/>
  <c r="C4" i="1"/>
  <c r="C20" i="1"/>
  <c r="F20" i="1" l="1"/>
  <c r="D4" i="1"/>
  <c r="C28" i="1"/>
  <c r="B92" i="1"/>
  <c r="D48" i="1"/>
  <c r="F36" i="1"/>
  <c r="F28" i="1" l="1"/>
  <c r="F4" i="1"/>
  <c r="D91" i="1" l="1"/>
  <c r="D90" i="1"/>
  <c r="D89" i="1"/>
  <c r="D87" i="1"/>
  <c r="D86" i="1"/>
  <c r="D85" i="1"/>
  <c r="D79" i="1"/>
  <c r="D78" i="1"/>
  <c r="D77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0" i="1"/>
  <c r="D59" i="1"/>
  <c r="D58" i="1"/>
  <c r="D57" i="1"/>
  <c r="D56" i="1"/>
  <c r="D55" i="1"/>
  <c r="D54" i="1"/>
  <c r="D53" i="1"/>
  <c r="D52" i="1"/>
  <c r="D51" i="1"/>
  <c r="D50" i="1"/>
  <c r="D49" i="1"/>
  <c r="D47" i="1"/>
  <c r="D43" i="1"/>
  <c r="D42" i="1"/>
  <c r="D40" i="1"/>
  <c r="D39" i="1"/>
  <c r="D38" i="1"/>
  <c r="D37" i="1"/>
  <c r="D36" i="1"/>
  <c r="B20" i="1"/>
  <c r="D20" i="1" s="1"/>
  <c r="D92" i="1" l="1"/>
  <c r="B28" i="1"/>
  <c r="D28" i="1" s="1"/>
</calcChain>
</file>

<file path=xl/sharedStrings.xml><?xml version="1.0" encoding="utf-8"?>
<sst xmlns="http://schemas.openxmlformats.org/spreadsheetml/2006/main" count="95" uniqueCount="90">
  <si>
    <t>% исполнения</t>
  </si>
  <si>
    <t>ИТОГО</t>
  </si>
  <si>
    <t>1.Доходы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</si>
  <si>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</si>
  <si>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</si>
  <si>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</si>
  <si>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</si>
  <si>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</si>
  <si>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</si>
  <si>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</si>
  <si>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</si>
  <si>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</si>
  <si>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</si>
  <si>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</si>
  <si>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</si>
  <si>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</si>
  <si>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</si>
  <si>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</si>
  <si>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</si>
  <si>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</si>
  <si>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</si>
  <si>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</si>
  <si>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</si>
  <si>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</si>
  <si>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</si>
  <si>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</si>
  <si>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</si>
  <si>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</si>
  <si>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</si>
  <si>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</si>
  <si>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</si>
  <si>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</si>
  <si>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</si>
  <si>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</si>
  <si>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</si>
  <si>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</si>
  <si>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</si>
  <si>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</si>
  <si>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</si>
  <si>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</si>
  <si>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</si>
  <si>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</si>
  <si>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</si>
  <si>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</si>
  <si>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</si>
  <si>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</si>
  <si>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</si>
  <si>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</si>
  <si>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</si>
  <si>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</si>
  <si>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</si>
  <si>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</si>
  <si>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</si>
  <si>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</si>
  <si>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</si>
  <si>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</si>
  <si>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</si>
  <si>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</si>
  <si>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</si>
  <si>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</si>
  <si>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</si>
  <si>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</si>
  <si>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</si>
  <si>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</si>
  <si>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</si>
  <si>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</si>
  <si>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</si>
  <si>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</si>
  <si>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</si>
  <si>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</si>
  <si>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</si>
  <si>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</si>
  <si>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</si>
  <si>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</si>
  <si>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</si>
  <si>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</si>
  <si>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</si>
  <si>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</si>
  <si>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</si>
  <si>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План на 2022 г.</t>
  </si>
  <si>
    <t xml:space="preserve">                       Исполнение бюджета Орехово-Зуевского городского округа по доходам за 2022 г.  (тыс.руб.)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</si>
  <si>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</si>
  <si>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</si>
  <si>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Отклонение 2022 от 2021</t>
  </si>
  <si>
    <t xml:space="preserve">                       Исполнение бюджета Орехово-Зуевского городского округа по расходам за 2022 г. (тыс.руб.)</t>
  </si>
  <si>
    <t>Налоги на прибыль,доходы</t>
  </si>
  <si>
    <t xml:space="preserve">Обеспечение проведения выборов и референдумов
</t>
  </si>
  <si>
    <t>Фактически  исполнено на 01.09.2022 г.</t>
  </si>
  <si>
    <t xml:space="preserve">Фактически  исполнено на 01.09.2021 г. </t>
  </si>
  <si>
    <t>Фактически  исполнено на 01.09.2021г.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</si>
</sst>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topLeftCell="A79" zoomScale="91" zoomScaleNormal="91" workbookViewId="0">
      <selection activeCell="H91" sqref="H91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31" t="s">
        <v>80</v>
      </c>
      <c r="B1" s="31"/>
      <c r="C1" s="31"/>
      <c r="D1" s="31"/>
      <c r="E1" s="31"/>
      <c r="F1" s="31"/>
    </row>
    <row r="2" spans="1:8" ht="30" customHeight="1" x14ac:dyDescent="0.25">
      <c r="A2" s="5"/>
      <c r="B2" s="15" t="s">
        <v>79</v>
      </c>
      <c r="C2" s="28" t="s">
        <v>87</v>
      </c>
      <c r="D2" s="15" t="s">
        <v>0</v>
      </c>
      <c r="E2" s="32" t="s">
        <v>88</v>
      </c>
      <c r="F2" s="23" t="s">
        <v>83</v>
      </c>
    </row>
    <row r="3" spans="1:8" ht="30" customHeight="1" x14ac:dyDescent="0.25">
      <c r="A3" s="6"/>
      <c r="B3" s="16"/>
      <c r="C3" s="29"/>
      <c r="D3" s="16"/>
      <c r="E3" s="33"/>
      <c r="F3" s="24"/>
    </row>
    <row r="4" spans="1:8" s="2" customFormat="1" x14ac:dyDescent="0.25">
      <c r="A4" s="7" t="s">
        <v>2</v>
      </c>
      <c r="B4" s="17">
        <f>SUM(B5:B19)</f>
        <v>5285251.7</v>
      </c>
      <c r="C4" s="17">
        <f>SUM(C5:C19)</f>
        <v>3375610.1000000006</v>
      </c>
      <c r="D4" s="17">
        <f>C4/B4*100</f>
        <v>63.868483311778711</v>
      </c>
      <c r="E4" s="17">
        <f>SUM(E5:E19)</f>
        <v>2632536.8999999994</v>
      </c>
      <c r="F4" s="25">
        <f>C4-E4</f>
        <v>743073.20000000112</v>
      </c>
    </row>
    <row r="5" spans="1:8" x14ac:dyDescent="0.25">
      <c r="A5" s="8" t="s">
        <v>85</v>
      </c>
      <c r="B5" s="21">
        <v>3977919.1</v>
      </c>
      <c r="C5" s="21">
        <v>2470578.6</v>
      </c>
      <c r="D5" s="17">
        <f t="shared" ref="D5:D28" si="0">C5/B5*100</f>
        <v>62.107311332701563</v>
      </c>
      <c r="E5" s="21">
        <v>1809291.1</v>
      </c>
      <c r="F5" s="25">
        <f t="shared" ref="F5:F28" si="1">C5-E5</f>
        <v>661287.5</v>
      </c>
      <c r="H5" s="3"/>
    </row>
    <row r="6" spans="1:8" ht="31.5" x14ac:dyDescent="0.25">
      <c r="A6" s="8" t="s">
        <v>3</v>
      </c>
      <c r="B6" s="21">
        <v>75512</v>
      </c>
      <c r="C6" s="21">
        <v>56451.1</v>
      </c>
      <c r="D6" s="17">
        <f t="shared" si="0"/>
        <v>74.757786841826473</v>
      </c>
      <c r="E6" s="21">
        <v>50114.8</v>
      </c>
      <c r="F6" s="25">
        <f t="shared" si="1"/>
        <v>6336.2999999999956</v>
      </c>
    </row>
    <row r="7" spans="1:8" x14ac:dyDescent="0.25">
      <c r="A7" s="8" t="s">
        <v>4</v>
      </c>
      <c r="B7" s="21">
        <v>506492</v>
      </c>
      <c r="C7" s="21">
        <v>416805.1</v>
      </c>
      <c r="D7" s="17">
        <f t="shared" si="0"/>
        <v>82.292533741895227</v>
      </c>
      <c r="E7" s="21">
        <v>326302.09999999998</v>
      </c>
      <c r="F7" s="25">
        <f t="shared" si="1"/>
        <v>90503</v>
      </c>
    </row>
    <row r="8" spans="1:8" x14ac:dyDescent="0.25">
      <c r="A8" s="8" t="s">
        <v>5</v>
      </c>
      <c r="B8" s="21">
        <v>387594</v>
      </c>
      <c r="C8" s="21">
        <v>149772.70000000001</v>
      </c>
      <c r="D8" s="17">
        <f t="shared" si="0"/>
        <v>38.641645639509385</v>
      </c>
      <c r="E8" s="21">
        <v>151932.9</v>
      </c>
      <c r="F8" s="25">
        <f t="shared" si="1"/>
        <v>-2160.1999999999825</v>
      </c>
    </row>
    <row r="9" spans="1:8" x14ac:dyDescent="0.25">
      <c r="A9" s="8" t="s">
        <v>6</v>
      </c>
      <c r="B9" s="21">
        <v>38025</v>
      </c>
      <c r="C9" s="21">
        <v>25001.9</v>
      </c>
      <c r="D9" s="17">
        <f t="shared" si="0"/>
        <v>65.751216305062471</v>
      </c>
      <c r="E9" s="21">
        <v>23637.3</v>
      </c>
      <c r="F9" s="25">
        <f t="shared" si="1"/>
        <v>1364.6000000000022</v>
      </c>
    </row>
    <row r="10" spans="1:8" ht="47.25" x14ac:dyDescent="0.25">
      <c r="A10" s="8" t="s">
        <v>7</v>
      </c>
      <c r="B10" s="21">
        <v>228267.7</v>
      </c>
      <c r="C10" s="21">
        <v>156731</v>
      </c>
      <c r="D10" s="17">
        <f t="shared" si="0"/>
        <v>68.661050161718023</v>
      </c>
      <c r="E10" s="21">
        <v>164649.1</v>
      </c>
      <c r="F10" s="25">
        <f t="shared" si="1"/>
        <v>-7918.1000000000058</v>
      </c>
    </row>
    <row r="11" spans="1:8" ht="31.5" x14ac:dyDescent="0.25">
      <c r="A11" s="8" t="s">
        <v>8</v>
      </c>
      <c r="B11" s="21">
        <v>3744.9</v>
      </c>
      <c r="C11" s="21">
        <v>3945.1</v>
      </c>
      <c r="D11" s="17">
        <f t="shared" si="0"/>
        <v>105.34593714117865</v>
      </c>
      <c r="E11" s="21">
        <v>4547.8999999999996</v>
      </c>
      <c r="F11" s="25">
        <f t="shared" si="1"/>
        <v>-602.79999999999973</v>
      </c>
    </row>
    <row r="12" spans="1:8" ht="31.5" x14ac:dyDescent="0.25">
      <c r="A12" s="8" t="s">
        <v>9</v>
      </c>
      <c r="B12" s="21">
        <v>3487</v>
      </c>
      <c r="C12" s="21">
        <v>3654.6</v>
      </c>
      <c r="D12" s="17">
        <f t="shared" si="0"/>
        <v>104.80642386005161</v>
      </c>
      <c r="E12" s="21">
        <v>32095.3</v>
      </c>
      <c r="F12" s="25">
        <f t="shared" si="1"/>
        <v>-28440.7</v>
      </c>
    </row>
    <row r="13" spans="1:8" ht="31.5" x14ac:dyDescent="0.25">
      <c r="A13" s="8" t="s">
        <v>82</v>
      </c>
      <c r="B13" s="21">
        <v>2784.5</v>
      </c>
      <c r="C13" s="21">
        <v>2586.8000000000002</v>
      </c>
      <c r="D13" s="17">
        <f t="shared" si="0"/>
        <v>92.899982043454841</v>
      </c>
      <c r="E13" s="21">
        <v>368</v>
      </c>
      <c r="F13" s="25">
        <f t="shared" si="1"/>
        <v>2218.8000000000002</v>
      </c>
    </row>
    <row r="14" spans="1:8" ht="47.25" x14ac:dyDescent="0.25">
      <c r="A14" s="8" t="s">
        <v>10</v>
      </c>
      <c r="B14" s="21">
        <v>7140</v>
      </c>
      <c r="C14" s="21">
        <v>8793.9</v>
      </c>
      <c r="D14" s="17">
        <f t="shared" si="0"/>
        <v>123.16386554621847</v>
      </c>
      <c r="E14" s="21">
        <v>8608.2999999999993</v>
      </c>
      <c r="F14" s="25">
        <f t="shared" si="1"/>
        <v>185.60000000000036</v>
      </c>
    </row>
    <row r="15" spans="1:8" ht="78.75" x14ac:dyDescent="0.25">
      <c r="A15" s="8" t="s">
        <v>11</v>
      </c>
      <c r="B15" s="21">
        <v>19992</v>
      </c>
      <c r="C15" s="21">
        <v>25317.5</v>
      </c>
      <c r="D15" s="17">
        <f t="shared" si="0"/>
        <v>126.63815526210485</v>
      </c>
      <c r="E15" s="21">
        <v>24684.2</v>
      </c>
      <c r="F15" s="25">
        <f t="shared" si="1"/>
        <v>633.29999999999927</v>
      </c>
    </row>
    <row r="16" spans="1:8" ht="63" x14ac:dyDescent="0.25">
      <c r="A16" s="8" t="s">
        <v>81</v>
      </c>
      <c r="B16" s="21">
        <v>7527.1</v>
      </c>
      <c r="C16" s="21">
        <v>18859.7</v>
      </c>
      <c r="D16" s="17">
        <f t="shared" si="0"/>
        <v>250.55731955201873</v>
      </c>
      <c r="E16" s="21">
        <v>2877.9</v>
      </c>
      <c r="F16" s="25">
        <f t="shared" si="1"/>
        <v>15981.800000000001</v>
      </c>
    </row>
    <row r="17" spans="1:6" ht="47.25" x14ac:dyDescent="0.25">
      <c r="A17" s="8" t="s">
        <v>12</v>
      </c>
      <c r="B17" s="21">
        <v>10500</v>
      </c>
      <c r="C17" s="21">
        <v>24695.200000000001</v>
      </c>
      <c r="D17" s="17">
        <f t="shared" si="0"/>
        <v>235.19238095238094</v>
      </c>
      <c r="E17" s="21">
        <v>24593.1</v>
      </c>
      <c r="F17" s="25">
        <f t="shared" si="1"/>
        <v>102.10000000000218</v>
      </c>
    </row>
    <row r="18" spans="1:6" x14ac:dyDescent="0.25">
      <c r="A18" s="8" t="s">
        <v>13</v>
      </c>
      <c r="B18" s="21">
        <v>16266.4</v>
      </c>
      <c r="C18" s="21">
        <v>12416.9</v>
      </c>
      <c r="D18" s="17">
        <f t="shared" si="0"/>
        <v>76.33465302709881</v>
      </c>
      <c r="E18" s="21">
        <v>8832.1</v>
      </c>
      <c r="F18" s="25">
        <f t="shared" si="1"/>
        <v>3584.7999999999993</v>
      </c>
    </row>
    <row r="19" spans="1:6" x14ac:dyDescent="0.25">
      <c r="A19" s="8" t="s">
        <v>14</v>
      </c>
      <c r="B19" s="21">
        <v>0</v>
      </c>
      <c r="C19" s="21"/>
      <c r="D19" s="17"/>
      <c r="E19" s="21">
        <v>2.8</v>
      </c>
      <c r="F19" s="25">
        <f t="shared" si="1"/>
        <v>-2.8</v>
      </c>
    </row>
    <row r="20" spans="1:6" s="2" customFormat="1" x14ac:dyDescent="0.25">
      <c r="A20" s="7" t="s">
        <v>15</v>
      </c>
      <c r="B20" s="17">
        <f>B21+B22+B23+B24+B25+B26+B27</f>
        <v>6930978.5</v>
      </c>
      <c r="C20" s="17">
        <f>C21+C22+C23+C24+C25+C26+C27</f>
        <v>4155017.1</v>
      </c>
      <c r="D20" s="17">
        <f t="shared" si="0"/>
        <v>59.948492121278406</v>
      </c>
      <c r="E20" s="17">
        <f>E21+E22+E23+E24+E25+E26+E27</f>
        <v>3449877.899999999</v>
      </c>
      <c r="F20" s="25">
        <f t="shared" si="1"/>
        <v>705139.20000000112</v>
      </c>
    </row>
    <row r="21" spans="1:6" ht="31.5" x14ac:dyDescent="0.25">
      <c r="A21" s="8" t="s">
        <v>16</v>
      </c>
      <c r="B21" s="21">
        <v>3033</v>
      </c>
      <c r="C21" s="21">
        <v>2022</v>
      </c>
      <c r="D21" s="17">
        <f t="shared" si="0"/>
        <v>66.666666666666657</v>
      </c>
      <c r="E21" s="21">
        <v>1751.3</v>
      </c>
      <c r="F21" s="25">
        <f t="shared" si="1"/>
        <v>270.70000000000005</v>
      </c>
    </row>
    <row r="22" spans="1:6" ht="31.5" x14ac:dyDescent="0.25">
      <c r="A22" s="8" t="s">
        <v>17</v>
      </c>
      <c r="B22" s="21">
        <v>3386589.1</v>
      </c>
      <c r="C22" s="21">
        <v>2372299.6</v>
      </c>
      <c r="D22" s="17">
        <f t="shared" si="0"/>
        <v>70.049820924540271</v>
      </c>
      <c r="E22" s="21">
        <v>2249943.4</v>
      </c>
      <c r="F22" s="25">
        <f t="shared" si="1"/>
        <v>122356.20000000019</v>
      </c>
    </row>
    <row r="23" spans="1:6" x14ac:dyDescent="0.25">
      <c r="A23" s="8" t="s">
        <v>18</v>
      </c>
      <c r="B23" s="21">
        <v>116803</v>
      </c>
      <c r="C23" s="21">
        <v>77805</v>
      </c>
      <c r="D23" s="17">
        <f t="shared" si="0"/>
        <v>66.61215893427395</v>
      </c>
      <c r="E23" s="21">
        <v>68255.8</v>
      </c>
      <c r="F23" s="25">
        <f t="shared" si="1"/>
        <v>9549.1999999999971</v>
      </c>
    </row>
    <row r="24" spans="1:6" x14ac:dyDescent="0.25">
      <c r="A24" s="8" t="s">
        <v>19</v>
      </c>
      <c r="B24" s="21">
        <v>0</v>
      </c>
      <c r="C24" s="30"/>
      <c r="D24" s="17"/>
      <c r="E24" s="21">
        <v>40.4</v>
      </c>
      <c r="F24" s="25">
        <f t="shared" si="1"/>
        <v>-40.4</v>
      </c>
    </row>
    <row r="25" spans="1:6" ht="31.5" x14ac:dyDescent="0.25">
      <c r="A25" s="8" t="s">
        <v>20</v>
      </c>
      <c r="B25" s="21">
        <v>3399316.4</v>
      </c>
      <c r="C25" s="21">
        <v>1692145</v>
      </c>
      <c r="D25" s="17">
        <f t="shared" si="0"/>
        <v>49.778979091207873</v>
      </c>
      <c r="E25" s="21">
        <v>1132285.8999999999</v>
      </c>
      <c r="F25" s="25">
        <f t="shared" si="1"/>
        <v>559859.10000000009</v>
      </c>
    </row>
    <row r="26" spans="1:6" x14ac:dyDescent="0.25">
      <c r="A26" s="8" t="s">
        <v>21</v>
      </c>
      <c r="B26" s="21">
        <v>25237</v>
      </c>
      <c r="C26" s="21">
        <v>35527.5</v>
      </c>
      <c r="D26" s="17">
        <f t="shared" si="0"/>
        <v>140.77544874588895</v>
      </c>
      <c r="E26" s="21">
        <v>30831.8</v>
      </c>
      <c r="F26" s="25">
        <f t="shared" si="1"/>
        <v>4695.7000000000007</v>
      </c>
    </row>
    <row r="27" spans="1:6" x14ac:dyDescent="0.25">
      <c r="A27" s="8" t="s">
        <v>22</v>
      </c>
      <c r="B27" s="21">
        <v>0</v>
      </c>
      <c r="C27" s="21">
        <v>-24782</v>
      </c>
      <c r="D27" s="17"/>
      <c r="E27" s="21">
        <v>-33230.699999999997</v>
      </c>
      <c r="F27" s="25">
        <f t="shared" si="1"/>
        <v>8448.6999999999971</v>
      </c>
    </row>
    <row r="28" spans="1:6" s="2" customFormat="1" ht="16.5" thickBot="1" x14ac:dyDescent="0.3">
      <c r="A28" s="9" t="s">
        <v>1</v>
      </c>
      <c r="B28" s="18">
        <f>B4+B20</f>
        <v>12216230.199999999</v>
      </c>
      <c r="C28" s="18">
        <f>C4+C20</f>
        <v>7530627.2000000011</v>
      </c>
      <c r="D28" s="18">
        <f t="shared" si="0"/>
        <v>61.64444412647039</v>
      </c>
      <c r="E28" s="18">
        <f>E20+E4</f>
        <v>6082414.7999999989</v>
      </c>
      <c r="F28" s="26">
        <f t="shared" si="1"/>
        <v>1448212.4000000022</v>
      </c>
    </row>
    <row r="29" spans="1:6" s="2" customFormat="1" x14ac:dyDescent="0.25">
      <c r="A29" s="10"/>
      <c r="B29" s="19"/>
      <c r="C29" s="19"/>
      <c r="D29" s="19"/>
      <c r="E29" s="19"/>
      <c r="F29" s="19"/>
    </row>
    <row r="30" spans="1:6" s="2" customFormat="1" x14ac:dyDescent="0.25">
      <c r="A30" s="10"/>
      <c r="B30" s="19"/>
      <c r="C30" s="19"/>
      <c r="D30" s="19"/>
      <c r="E30" s="19"/>
      <c r="F30" s="19"/>
    </row>
    <row r="32" spans="1:6" ht="21" thickBot="1" x14ac:dyDescent="0.3">
      <c r="A32" s="34" t="s">
        <v>84</v>
      </c>
      <c r="B32" s="34"/>
      <c r="C32" s="34"/>
      <c r="D32" s="34"/>
      <c r="E32" s="34"/>
      <c r="F32" s="34"/>
    </row>
    <row r="33" spans="1:6" ht="16.5" customHeight="1" x14ac:dyDescent="0.25">
      <c r="A33" s="11"/>
      <c r="B33" s="15" t="s">
        <v>79</v>
      </c>
      <c r="C33" s="15" t="s">
        <v>87</v>
      </c>
      <c r="D33" s="15" t="s">
        <v>0</v>
      </c>
      <c r="E33" s="15" t="s">
        <v>89</v>
      </c>
      <c r="F33" s="23" t="s">
        <v>83</v>
      </c>
    </row>
    <row r="34" spans="1:6" ht="44.45" customHeight="1" x14ac:dyDescent="0.25">
      <c r="A34" s="12"/>
      <c r="B34" s="16"/>
      <c r="C34" s="16"/>
      <c r="D34" s="16"/>
      <c r="E34" s="16"/>
      <c r="F34" s="24"/>
    </row>
    <row r="35" spans="1:6" x14ac:dyDescent="0.25">
      <c r="A35" s="7" t="s">
        <v>78</v>
      </c>
      <c r="B35" s="20"/>
      <c r="C35" s="20"/>
      <c r="D35" s="20"/>
      <c r="E35" s="20"/>
      <c r="F35" s="27"/>
    </row>
    <row r="36" spans="1:6" x14ac:dyDescent="0.25">
      <c r="A36" s="7" t="s">
        <v>23</v>
      </c>
      <c r="B36" s="17">
        <f>B37+B38+B39+B40+B42+B43+B41</f>
        <v>1018123.8</v>
      </c>
      <c r="C36" s="17">
        <f>C37+C38+C39+C40+C42+C43+C41</f>
        <v>594456</v>
      </c>
      <c r="D36" s="17">
        <f>(C36/B36)*100</f>
        <v>58.387398467651963</v>
      </c>
      <c r="E36" s="17">
        <f>E37+E38+E39+E40+E42+E43</f>
        <v>529232.5</v>
      </c>
      <c r="F36" s="25">
        <f>C36-E36</f>
        <v>65223.5</v>
      </c>
    </row>
    <row r="37" spans="1:6" ht="47.25" x14ac:dyDescent="0.25">
      <c r="A37" s="8" t="s">
        <v>24</v>
      </c>
      <c r="B37" s="21">
        <v>2466</v>
      </c>
      <c r="C37" s="21">
        <v>1503</v>
      </c>
      <c r="D37" s="17">
        <f t="shared" ref="D37:D92" si="2">(C37/B37)*100</f>
        <v>60.948905109489047</v>
      </c>
      <c r="E37" s="21">
        <v>1535.4</v>
      </c>
      <c r="F37" s="25">
        <f t="shared" ref="F37:F91" si="3">C37-E37</f>
        <v>-32.400000000000091</v>
      </c>
    </row>
    <row r="38" spans="1:6" ht="63" x14ac:dyDescent="0.25">
      <c r="A38" s="8" t="s">
        <v>25</v>
      </c>
      <c r="B38" s="21">
        <v>7699</v>
      </c>
      <c r="C38" s="21">
        <v>4144.8</v>
      </c>
      <c r="D38" s="17">
        <f t="shared" si="2"/>
        <v>53.83556306013768</v>
      </c>
      <c r="E38" s="21">
        <v>4595.3999999999996</v>
      </c>
      <c r="F38" s="25">
        <f t="shared" si="3"/>
        <v>-450.59999999999945</v>
      </c>
    </row>
    <row r="39" spans="1:6" ht="63" x14ac:dyDescent="0.25">
      <c r="A39" s="8" t="s">
        <v>26</v>
      </c>
      <c r="B39" s="21">
        <v>310339.20000000001</v>
      </c>
      <c r="C39" s="21">
        <v>170537.1</v>
      </c>
      <c r="D39" s="17">
        <f t="shared" si="2"/>
        <v>54.951839793361593</v>
      </c>
      <c r="E39" s="21">
        <v>162922.4</v>
      </c>
      <c r="F39" s="25">
        <f t="shared" si="3"/>
        <v>7614.7000000000116</v>
      </c>
    </row>
    <row r="40" spans="1:6" ht="47.25" x14ac:dyDescent="0.25">
      <c r="A40" s="8" t="s">
        <v>27</v>
      </c>
      <c r="B40" s="21">
        <v>42315.1</v>
      </c>
      <c r="C40" s="21">
        <v>26760</v>
      </c>
      <c r="D40" s="17">
        <f t="shared" si="2"/>
        <v>63.239836370468225</v>
      </c>
      <c r="E40" s="21">
        <v>25361.8</v>
      </c>
      <c r="F40" s="25">
        <f t="shared" si="3"/>
        <v>1398.2000000000007</v>
      </c>
    </row>
    <row r="41" spans="1:6" ht="18" customHeight="1" x14ac:dyDescent="0.25">
      <c r="A41" s="13" t="s">
        <v>86</v>
      </c>
      <c r="B41" s="21">
        <v>2293.8000000000002</v>
      </c>
      <c r="C41" s="21">
        <v>2293.8000000000002</v>
      </c>
      <c r="D41" s="17">
        <f t="shared" ref="D41" si="4">(C41/B41)*100</f>
        <v>100</v>
      </c>
      <c r="E41" s="21">
        <v>0</v>
      </c>
      <c r="F41" s="25">
        <f t="shared" si="3"/>
        <v>2293.8000000000002</v>
      </c>
    </row>
    <row r="42" spans="1:6" x14ac:dyDescent="0.25">
      <c r="A42" s="8" t="s">
        <v>28</v>
      </c>
      <c r="B42" s="21">
        <v>420.6</v>
      </c>
      <c r="C42" s="21">
        <v>0</v>
      </c>
      <c r="D42" s="17">
        <f t="shared" si="2"/>
        <v>0</v>
      </c>
      <c r="E42" s="21">
        <v>0</v>
      </c>
      <c r="F42" s="25">
        <f t="shared" si="3"/>
        <v>0</v>
      </c>
    </row>
    <row r="43" spans="1:6" x14ac:dyDescent="0.25">
      <c r="A43" s="8" t="s">
        <v>29</v>
      </c>
      <c r="B43" s="21">
        <v>652590.1</v>
      </c>
      <c r="C43" s="21">
        <v>389217.3</v>
      </c>
      <c r="D43" s="17">
        <f t="shared" si="2"/>
        <v>59.641925306559209</v>
      </c>
      <c r="E43" s="21">
        <v>334817.5</v>
      </c>
      <c r="F43" s="25">
        <f t="shared" si="3"/>
        <v>54399.799999999988</v>
      </c>
    </row>
    <row r="44" spans="1:6" hidden="1" x14ac:dyDescent="0.25">
      <c r="A44" s="7" t="s">
        <v>30</v>
      </c>
      <c r="B44" s="17">
        <v>0</v>
      </c>
      <c r="C44" s="17">
        <v>0</v>
      </c>
      <c r="D44" s="17">
        <v>0</v>
      </c>
      <c r="E44" s="17"/>
      <c r="F44" s="25">
        <f t="shared" si="3"/>
        <v>0</v>
      </c>
    </row>
    <row r="45" spans="1:6" hidden="1" x14ac:dyDescent="0.25">
      <c r="A45" s="8" t="s">
        <v>31</v>
      </c>
      <c r="B45" s="21">
        <v>0</v>
      </c>
      <c r="C45" s="21">
        <v>0</v>
      </c>
      <c r="D45" s="21">
        <v>0</v>
      </c>
      <c r="E45" s="21"/>
      <c r="F45" s="25">
        <f t="shared" si="3"/>
        <v>0</v>
      </c>
    </row>
    <row r="46" spans="1:6" hidden="1" x14ac:dyDescent="0.25">
      <c r="A46" s="8" t="s">
        <v>32</v>
      </c>
      <c r="B46" s="21">
        <v>0</v>
      </c>
      <c r="C46" s="21">
        <v>0</v>
      </c>
      <c r="D46" s="17">
        <v>0</v>
      </c>
      <c r="E46" s="21"/>
      <c r="F46" s="25">
        <f t="shared" si="3"/>
        <v>0</v>
      </c>
    </row>
    <row r="47" spans="1:6" ht="31.5" x14ac:dyDescent="0.25">
      <c r="A47" s="7" t="s">
        <v>33</v>
      </c>
      <c r="B47" s="17">
        <f>B48+B49+B50</f>
        <v>117871</v>
      </c>
      <c r="C47" s="17">
        <f>C48+C49+C50</f>
        <v>76194.7</v>
      </c>
      <c r="D47" s="17">
        <f t="shared" si="2"/>
        <v>64.642448100041577</v>
      </c>
      <c r="E47" s="17">
        <f>E48+E50+E49</f>
        <v>63286.1</v>
      </c>
      <c r="F47" s="25">
        <f t="shared" si="3"/>
        <v>12908.599999999999</v>
      </c>
    </row>
    <row r="48" spans="1:6" x14ac:dyDescent="0.25">
      <c r="A48" s="8" t="s">
        <v>76</v>
      </c>
      <c r="B48" s="21">
        <v>59173.7</v>
      </c>
      <c r="C48" s="21">
        <v>45114.5</v>
      </c>
      <c r="D48" s="17">
        <f t="shared" si="2"/>
        <v>76.240796164512275</v>
      </c>
      <c r="E48" s="21">
        <v>40561.4</v>
      </c>
      <c r="F48" s="25">
        <f t="shared" si="3"/>
        <v>4553.0999999999985</v>
      </c>
    </row>
    <row r="49" spans="1:6" ht="47.25" x14ac:dyDescent="0.25">
      <c r="A49" s="8" t="s">
        <v>77</v>
      </c>
      <c r="B49" s="21">
        <v>12468.2</v>
      </c>
      <c r="C49" s="21">
        <v>3784.6</v>
      </c>
      <c r="D49" s="17">
        <f t="shared" si="2"/>
        <v>30.354020628478846</v>
      </c>
      <c r="E49" s="21">
        <v>3359.1</v>
      </c>
      <c r="F49" s="25">
        <f t="shared" si="3"/>
        <v>425.5</v>
      </c>
    </row>
    <row r="50" spans="1:6" ht="31.5" x14ac:dyDescent="0.25">
      <c r="A50" s="8" t="s">
        <v>34</v>
      </c>
      <c r="B50" s="21">
        <v>46229.1</v>
      </c>
      <c r="C50" s="21">
        <v>27295.599999999999</v>
      </c>
      <c r="D50" s="17">
        <f t="shared" si="2"/>
        <v>59.044195106545438</v>
      </c>
      <c r="E50" s="21">
        <v>19365.599999999999</v>
      </c>
      <c r="F50" s="25">
        <f t="shared" si="3"/>
        <v>7930</v>
      </c>
    </row>
    <row r="51" spans="1:6" x14ac:dyDescent="0.25">
      <c r="A51" s="7" t="s">
        <v>35</v>
      </c>
      <c r="B51" s="17">
        <f>B52+B53+B54+B55+B56</f>
        <v>624217.60000000009</v>
      </c>
      <c r="C51" s="17">
        <f>C52+C53+C54+C55+C56</f>
        <v>343969.29999999993</v>
      </c>
      <c r="D51" s="17">
        <f t="shared" si="2"/>
        <v>55.104069478335738</v>
      </c>
      <c r="E51" s="17">
        <f>E52+E53+E54+E55+E56</f>
        <v>314692.5</v>
      </c>
      <c r="F51" s="25">
        <f t="shared" si="3"/>
        <v>29276.79999999993</v>
      </c>
    </row>
    <row r="52" spans="1:6" x14ac:dyDescent="0.25">
      <c r="A52" s="8" t="s">
        <v>36</v>
      </c>
      <c r="B52" s="21">
        <v>10928.8</v>
      </c>
      <c r="C52" s="21">
        <v>5225.3</v>
      </c>
      <c r="D52" s="17">
        <f t="shared" si="2"/>
        <v>47.812202620598789</v>
      </c>
      <c r="E52" s="21">
        <v>3993.1</v>
      </c>
      <c r="F52" s="25">
        <f t="shared" si="3"/>
        <v>1232.2000000000003</v>
      </c>
    </row>
    <row r="53" spans="1:6" x14ac:dyDescent="0.25">
      <c r="A53" s="8" t="s">
        <v>37</v>
      </c>
      <c r="B53" s="21">
        <v>870.7</v>
      </c>
      <c r="C53" s="21">
        <v>395.8</v>
      </c>
      <c r="D53" s="17">
        <f t="shared" si="2"/>
        <v>45.45767773056162</v>
      </c>
      <c r="E53" s="21">
        <v>48477.9</v>
      </c>
      <c r="F53" s="25">
        <f t="shared" si="3"/>
        <v>-48082.1</v>
      </c>
    </row>
    <row r="54" spans="1:6" x14ac:dyDescent="0.25">
      <c r="A54" s="8" t="s">
        <v>38</v>
      </c>
      <c r="B54" s="21">
        <v>599667.30000000005</v>
      </c>
      <c r="C54" s="21">
        <v>332291.5</v>
      </c>
      <c r="D54" s="17">
        <f t="shared" si="2"/>
        <v>55.412642977197521</v>
      </c>
      <c r="E54" s="21">
        <v>242921.9</v>
      </c>
      <c r="F54" s="25">
        <f t="shared" si="3"/>
        <v>89369.600000000006</v>
      </c>
    </row>
    <row r="55" spans="1:6" x14ac:dyDescent="0.25">
      <c r="A55" s="8" t="s">
        <v>39</v>
      </c>
      <c r="B55" s="21">
        <v>8143</v>
      </c>
      <c r="C55" s="21">
        <v>4516.1000000000004</v>
      </c>
      <c r="D55" s="17">
        <f t="shared" si="2"/>
        <v>55.459904212206808</v>
      </c>
      <c r="E55" s="21">
        <v>12933.1</v>
      </c>
      <c r="F55" s="25">
        <f t="shared" si="3"/>
        <v>-8417</v>
      </c>
    </row>
    <row r="56" spans="1:6" ht="31.5" x14ac:dyDescent="0.25">
      <c r="A56" s="8" t="s">
        <v>40</v>
      </c>
      <c r="B56" s="21">
        <v>4607.8</v>
      </c>
      <c r="C56" s="21">
        <v>1540.6</v>
      </c>
      <c r="D56" s="17">
        <f t="shared" si="2"/>
        <v>33.434610877208208</v>
      </c>
      <c r="E56" s="21">
        <v>6366.5</v>
      </c>
      <c r="F56" s="25">
        <f t="shared" si="3"/>
        <v>-4825.8999999999996</v>
      </c>
    </row>
    <row r="57" spans="1:6" x14ac:dyDescent="0.25">
      <c r="A57" s="7" t="s">
        <v>41</v>
      </c>
      <c r="B57" s="17">
        <f>B58+B59+B60+B61+B62</f>
        <v>2417744</v>
      </c>
      <c r="C57" s="17">
        <f>C58+C59+C60+C61+C62</f>
        <v>1124953.6000000001</v>
      </c>
      <c r="D57" s="17">
        <f t="shared" si="2"/>
        <v>46.529061803069311</v>
      </c>
      <c r="E57" s="17">
        <f>E58+E59+E60+E61+E62</f>
        <v>844151.5</v>
      </c>
      <c r="F57" s="25">
        <f t="shared" si="3"/>
        <v>280802.10000000009</v>
      </c>
    </row>
    <row r="58" spans="1:6" x14ac:dyDescent="0.25">
      <c r="A58" s="8" t="s">
        <v>42</v>
      </c>
      <c r="B58" s="21">
        <v>561789.1</v>
      </c>
      <c r="C58" s="21">
        <v>177009</v>
      </c>
      <c r="D58" s="17">
        <f t="shared" si="2"/>
        <v>31.508087287560404</v>
      </c>
      <c r="E58" s="21">
        <v>102686.2</v>
      </c>
      <c r="F58" s="25">
        <f t="shared" si="3"/>
        <v>74322.8</v>
      </c>
    </row>
    <row r="59" spans="1:6" x14ac:dyDescent="0.25">
      <c r="A59" s="8" t="s">
        <v>43</v>
      </c>
      <c r="B59" s="21">
        <v>190079</v>
      </c>
      <c r="C59" s="21">
        <v>144290.4</v>
      </c>
      <c r="D59" s="17">
        <f t="shared" si="2"/>
        <v>75.910752897479455</v>
      </c>
      <c r="E59" s="21">
        <v>123600.6</v>
      </c>
      <c r="F59" s="25">
        <f t="shared" si="3"/>
        <v>20689.799999999988</v>
      </c>
    </row>
    <row r="60" spans="1:6" x14ac:dyDescent="0.25">
      <c r="A60" s="8" t="s">
        <v>44</v>
      </c>
      <c r="B60" s="21">
        <v>1185679.3</v>
      </c>
      <c r="C60" s="21">
        <v>519546.2</v>
      </c>
      <c r="D60" s="17">
        <f t="shared" si="2"/>
        <v>43.81844230560489</v>
      </c>
      <c r="E60" s="21">
        <v>395346.8</v>
      </c>
      <c r="F60" s="25">
        <f t="shared" si="3"/>
        <v>124199.40000000002</v>
      </c>
    </row>
    <row r="61" spans="1:6" ht="31.5" x14ac:dyDescent="0.25">
      <c r="A61" s="8" t="s">
        <v>45</v>
      </c>
      <c r="B61" s="21">
        <v>0</v>
      </c>
      <c r="C61" s="21">
        <v>0</v>
      </c>
      <c r="D61" s="17">
        <v>0</v>
      </c>
      <c r="E61" s="21">
        <v>0</v>
      </c>
      <c r="F61" s="25">
        <f t="shared" si="3"/>
        <v>0</v>
      </c>
    </row>
    <row r="62" spans="1:6" ht="31.5" x14ac:dyDescent="0.25">
      <c r="A62" s="8" t="s">
        <v>46</v>
      </c>
      <c r="B62" s="21">
        <v>480196.6</v>
      </c>
      <c r="C62" s="21">
        <v>284108</v>
      </c>
      <c r="D62" s="17">
        <f t="shared" si="2"/>
        <v>59.164933695907052</v>
      </c>
      <c r="E62" s="21">
        <v>222517.9</v>
      </c>
      <c r="F62" s="25">
        <f t="shared" si="3"/>
        <v>61590.100000000006</v>
      </c>
    </row>
    <row r="63" spans="1:6" x14ac:dyDescent="0.25">
      <c r="A63" s="7" t="s">
        <v>47</v>
      </c>
      <c r="B63" s="17">
        <f>B64</f>
        <v>741313.9</v>
      </c>
      <c r="C63" s="17">
        <f>C64</f>
        <v>254767.9</v>
      </c>
      <c r="D63" s="17">
        <f t="shared" si="2"/>
        <v>34.367074460629972</v>
      </c>
      <c r="E63" s="17">
        <f>E64</f>
        <v>27369.7</v>
      </c>
      <c r="F63" s="25">
        <f t="shared" si="3"/>
        <v>227398.19999999998</v>
      </c>
    </row>
    <row r="64" spans="1:6" ht="31.5" x14ac:dyDescent="0.25">
      <c r="A64" s="8" t="s">
        <v>48</v>
      </c>
      <c r="B64" s="21">
        <v>741313.9</v>
      </c>
      <c r="C64" s="21">
        <v>254767.9</v>
      </c>
      <c r="D64" s="17">
        <f t="shared" si="2"/>
        <v>34.367074460629972</v>
      </c>
      <c r="E64" s="21">
        <v>27369.7</v>
      </c>
      <c r="F64" s="25">
        <f t="shared" si="3"/>
        <v>227398.19999999998</v>
      </c>
    </row>
    <row r="65" spans="1:6" x14ac:dyDescent="0.25">
      <c r="A65" s="7" t="s">
        <v>49</v>
      </c>
      <c r="B65" s="17">
        <f>B66+B67+B68+B69+B70+B71</f>
        <v>6286759.1000000006</v>
      </c>
      <c r="C65" s="17">
        <f>C66+C67+C68+C69+C70+C71</f>
        <v>3916007.5</v>
      </c>
      <c r="D65" s="17">
        <f t="shared" si="2"/>
        <v>62.289765485049351</v>
      </c>
      <c r="E65" s="17">
        <f>E66+E67+E68+E69+E70+E71</f>
        <v>3541010.3</v>
      </c>
      <c r="F65" s="25">
        <f t="shared" si="3"/>
        <v>374997.20000000019</v>
      </c>
    </row>
    <row r="66" spans="1:6" x14ac:dyDescent="0.25">
      <c r="A66" s="8" t="s">
        <v>50</v>
      </c>
      <c r="B66" s="21">
        <v>1650634.5</v>
      </c>
      <c r="C66" s="21">
        <v>1100231.7</v>
      </c>
      <c r="D66" s="17">
        <f t="shared" si="2"/>
        <v>66.655077183955626</v>
      </c>
      <c r="E66" s="21">
        <v>1103788.3</v>
      </c>
      <c r="F66" s="25">
        <f t="shared" si="3"/>
        <v>-3556.6000000000931</v>
      </c>
    </row>
    <row r="67" spans="1:6" x14ac:dyDescent="0.25">
      <c r="A67" s="8" t="s">
        <v>51</v>
      </c>
      <c r="B67" s="21">
        <v>4109169</v>
      </c>
      <c r="C67" s="21">
        <v>2469581.7999999998</v>
      </c>
      <c r="D67" s="17">
        <f t="shared" si="2"/>
        <v>60.099299882774346</v>
      </c>
      <c r="E67" s="21">
        <v>2098169.7999999998</v>
      </c>
      <c r="F67" s="25">
        <f t="shared" si="3"/>
        <v>371412</v>
      </c>
    </row>
    <row r="68" spans="1:6" x14ac:dyDescent="0.25">
      <c r="A68" s="8" t="s">
        <v>52</v>
      </c>
      <c r="B68" s="21">
        <v>439709.8</v>
      </c>
      <c r="C68" s="21">
        <v>282570.3</v>
      </c>
      <c r="D68" s="17">
        <f t="shared" si="2"/>
        <v>64.262907035503872</v>
      </c>
      <c r="E68" s="21">
        <v>279352.90000000002</v>
      </c>
      <c r="F68" s="25">
        <f t="shared" si="3"/>
        <v>3217.3999999999651</v>
      </c>
    </row>
    <row r="69" spans="1:6" ht="31.5" x14ac:dyDescent="0.25">
      <c r="A69" s="8" t="s">
        <v>53</v>
      </c>
      <c r="B69" s="21">
        <v>17812.2</v>
      </c>
      <c r="C69" s="21">
        <v>10121.700000000001</v>
      </c>
      <c r="D69" s="17">
        <f t="shared" si="2"/>
        <v>56.824535992185133</v>
      </c>
      <c r="E69" s="21">
        <v>8676</v>
      </c>
      <c r="F69" s="25">
        <f t="shared" si="3"/>
        <v>1445.7000000000007</v>
      </c>
    </row>
    <row r="70" spans="1:6" x14ac:dyDescent="0.25">
      <c r="A70" s="8" t="s">
        <v>54</v>
      </c>
      <c r="B70" s="21">
        <v>42403.9</v>
      </c>
      <c r="C70" s="21">
        <v>33730.800000000003</v>
      </c>
      <c r="D70" s="17">
        <f t="shared" si="2"/>
        <v>79.546456811755533</v>
      </c>
      <c r="E70" s="21">
        <v>34378.1</v>
      </c>
      <c r="F70" s="25">
        <f t="shared" si="3"/>
        <v>-647.29999999999563</v>
      </c>
    </row>
    <row r="71" spans="1:6" x14ac:dyDescent="0.25">
      <c r="A71" s="8" t="s">
        <v>55</v>
      </c>
      <c r="B71" s="21">
        <v>27029.7</v>
      </c>
      <c r="C71" s="21">
        <v>19771.2</v>
      </c>
      <c r="D71" s="17">
        <f t="shared" si="2"/>
        <v>73.146205840242402</v>
      </c>
      <c r="E71" s="21">
        <v>16645.2</v>
      </c>
      <c r="F71" s="25">
        <f t="shared" si="3"/>
        <v>3126</v>
      </c>
    </row>
    <row r="72" spans="1:6" x14ac:dyDescent="0.25">
      <c r="A72" s="7" t="s">
        <v>56</v>
      </c>
      <c r="B72" s="17">
        <f>B73+B74</f>
        <v>441496.2</v>
      </c>
      <c r="C72" s="17">
        <f>C73+C74</f>
        <v>271600.8</v>
      </c>
      <c r="D72" s="17">
        <f t="shared" si="2"/>
        <v>61.518264483363616</v>
      </c>
      <c r="E72" s="17">
        <f>E73+E74</f>
        <v>296050</v>
      </c>
      <c r="F72" s="25">
        <f t="shared" si="3"/>
        <v>-24449.200000000012</v>
      </c>
    </row>
    <row r="73" spans="1:6" x14ac:dyDescent="0.25">
      <c r="A73" s="8" t="s">
        <v>57</v>
      </c>
      <c r="B73" s="21">
        <v>421745</v>
      </c>
      <c r="C73" s="21">
        <v>259597.5</v>
      </c>
      <c r="D73" s="17">
        <f t="shared" si="2"/>
        <v>61.553189723648174</v>
      </c>
      <c r="E73" s="21">
        <v>284075.8</v>
      </c>
      <c r="F73" s="25">
        <f t="shared" si="3"/>
        <v>-24478.299999999988</v>
      </c>
    </row>
    <row r="74" spans="1:6" ht="31.5" x14ac:dyDescent="0.25">
      <c r="A74" s="8" t="s">
        <v>58</v>
      </c>
      <c r="B74" s="21">
        <v>19751.2</v>
      </c>
      <c r="C74" s="21">
        <v>12003.3</v>
      </c>
      <c r="D74" s="17">
        <f t="shared" si="2"/>
        <v>60.772510024707351</v>
      </c>
      <c r="E74" s="21">
        <v>11974.2</v>
      </c>
      <c r="F74" s="25">
        <f t="shared" si="3"/>
        <v>29.099999999998545</v>
      </c>
    </row>
    <row r="75" spans="1:6" x14ac:dyDescent="0.25">
      <c r="A75" s="7" t="s">
        <v>59</v>
      </c>
      <c r="B75" s="17">
        <f>B76</f>
        <v>2268</v>
      </c>
      <c r="C75" s="17">
        <f>C76</f>
        <v>1152</v>
      </c>
      <c r="D75" s="17">
        <v>0</v>
      </c>
      <c r="E75" s="17">
        <f>E76</f>
        <v>3876</v>
      </c>
      <c r="F75" s="25">
        <f t="shared" si="3"/>
        <v>-2724</v>
      </c>
    </row>
    <row r="76" spans="1:6" x14ac:dyDescent="0.25">
      <c r="A76" s="8" t="s">
        <v>60</v>
      </c>
      <c r="B76" s="21">
        <v>2268</v>
      </c>
      <c r="C76" s="21">
        <v>1152</v>
      </c>
      <c r="D76" s="21">
        <v>0</v>
      </c>
      <c r="E76" s="21">
        <v>3876</v>
      </c>
      <c r="F76" s="25">
        <f t="shared" si="3"/>
        <v>-2724</v>
      </c>
    </row>
    <row r="77" spans="1:6" x14ac:dyDescent="0.25">
      <c r="A77" s="7" t="s">
        <v>61</v>
      </c>
      <c r="B77" s="17">
        <f>B78+B79+B80+B81</f>
        <v>439067.19999999995</v>
      </c>
      <c r="C77" s="17">
        <f>C78+C79+C80+C81</f>
        <v>204636.2</v>
      </c>
      <c r="D77" s="17">
        <f t="shared" si="2"/>
        <v>46.6070341851999</v>
      </c>
      <c r="E77" s="17">
        <f>E78+E79+E80+E81</f>
        <v>229325.59999999998</v>
      </c>
      <c r="F77" s="25">
        <f t="shared" si="3"/>
        <v>-24689.399999999965</v>
      </c>
    </row>
    <row r="78" spans="1:6" x14ac:dyDescent="0.25">
      <c r="A78" s="8" t="s">
        <v>62</v>
      </c>
      <c r="B78" s="21">
        <v>29232.799999999999</v>
      </c>
      <c r="C78" s="21">
        <v>16102.2</v>
      </c>
      <c r="D78" s="17">
        <f t="shared" si="2"/>
        <v>55.082646889795029</v>
      </c>
      <c r="E78" s="21">
        <v>16156.5</v>
      </c>
      <c r="F78" s="25">
        <f t="shared" si="3"/>
        <v>-54.299999999999272</v>
      </c>
    </row>
    <row r="79" spans="1:6" x14ac:dyDescent="0.25">
      <c r="A79" s="8" t="s">
        <v>74</v>
      </c>
      <c r="B79" s="21">
        <v>195545.1</v>
      </c>
      <c r="C79" s="21">
        <v>106975.8</v>
      </c>
      <c r="D79" s="17">
        <f t="shared" si="2"/>
        <v>54.706459021473819</v>
      </c>
      <c r="E79" s="21">
        <v>132062.79999999999</v>
      </c>
      <c r="F79" s="25">
        <f t="shared" si="3"/>
        <v>-25086.999999999985</v>
      </c>
    </row>
    <row r="80" spans="1:6" x14ac:dyDescent="0.25">
      <c r="A80" s="8" t="s">
        <v>63</v>
      </c>
      <c r="B80" s="21">
        <v>214289.3</v>
      </c>
      <c r="C80" s="21">
        <v>81558.2</v>
      </c>
      <c r="D80" s="17">
        <f t="shared" si="2"/>
        <v>38.059856465068485</v>
      </c>
      <c r="E80" s="21">
        <v>81052</v>
      </c>
      <c r="F80" s="25">
        <f t="shared" si="3"/>
        <v>506.19999999999709</v>
      </c>
    </row>
    <row r="81" spans="1:6" x14ac:dyDescent="0.25">
      <c r="A81" s="8" t="s">
        <v>64</v>
      </c>
      <c r="B81" s="21">
        <v>0</v>
      </c>
      <c r="C81" s="21">
        <v>0</v>
      </c>
      <c r="D81" s="17">
        <v>0</v>
      </c>
      <c r="E81" s="21">
        <v>54.3</v>
      </c>
      <c r="F81" s="25">
        <f t="shared" si="3"/>
        <v>-54.3</v>
      </c>
    </row>
    <row r="82" spans="1:6" x14ac:dyDescent="0.25">
      <c r="A82" s="7" t="s">
        <v>65</v>
      </c>
      <c r="B82" s="17">
        <f>B83+B84+B85</f>
        <v>1001489.4999999999</v>
      </c>
      <c r="C82" s="17">
        <f>C83+C84+C85</f>
        <v>506305.1</v>
      </c>
      <c r="D82" s="17">
        <f t="shared" si="2"/>
        <v>50.555208017657705</v>
      </c>
      <c r="E82" s="17">
        <f>E83+E84+E85</f>
        <v>287338.40000000002</v>
      </c>
      <c r="F82" s="25">
        <f t="shared" si="3"/>
        <v>218966.69999999995</v>
      </c>
    </row>
    <row r="83" spans="1:6" x14ac:dyDescent="0.25">
      <c r="A83" s="8" t="s">
        <v>66</v>
      </c>
      <c r="B83" s="21">
        <v>220651.3</v>
      </c>
      <c r="C83" s="21">
        <v>132029.4</v>
      </c>
      <c r="D83" s="17">
        <f t="shared" si="2"/>
        <v>59.836221223260409</v>
      </c>
      <c r="E83" s="21">
        <v>162481.1</v>
      </c>
      <c r="F83" s="25">
        <f t="shared" si="3"/>
        <v>-30451.700000000012</v>
      </c>
    </row>
    <row r="84" spans="1:6" x14ac:dyDescent="0.25">
      <c r="A84" s="8" t="s">
        <v>67</v>
      </c>
      <c r="B84" s="21">
        <v>574147.1</v>
      </c>
      <c r="C84" s="21">
        <v>238292.6</v>
      </c>
      <c r="D84" s="17">
        <f t="shared" si="2"/>
        <v>41.503754003111752</v>
      </c>
      <c r="E84" s="21">
        <v>2385.1</v>
      </c>
      <c r="F84" s="25">
        <f t="shared" si="3"/>
        <v>235907.5</v>
      </c>
    </row>
    <row r="85" spans="1:6" x14ac:dyDescent="0.25">
      <c r="A85" s="8" t="s">
        <v>68</v>
      </c>
      <c r="B85" s="21">
        <v>206691.1</v>
      </c>
      <c r="C85" s="21">
        <v>135983.1</v>
      </c>
      <c r="D85" s="17">
        <f t="shared" si="2"/>
        <v>65.790496059094949</v>
      </c>
      <c r="E85" s="21">
        <v>122472.2</v>
      </c>
      <c r="F85" s="25">
        <f t="shared" si="3"/>
        <v>13510.900000000009</v>
      </c>
    </row>
    <row r="86" spans="1:6" x14ac:dyDescent="0.25">
      <c r="A86" s="7" t="s">
        <v>69</v>
      </c>
      <c r="B86" s="17">
        <f>B87+B88+B89</f>
        <v>29899.5</v>
      </c>
      <c r="C86" s="17">
        <f>C87+C88+C89</f>
        <v>24599.7</v>
      </c>
      <c r="D86" s="17">
        <f t="shared" si="2"/>
        <v>82.274619976922693</v>
      </c>
      <c r="E86" s="17">
        <f>E87+E88+E89</f>
        <v>18961.8</v>
      </c>
      <c r="F86" s="25">
        <f t="shared" si="3"/>
        <v>5637.9000000000015</v>
      </c>
    </row>
    <row r="87" spans="1:6" x14ac:dyDescent="0.25">
      <c r="A87" s="8" t="s">
        <v>70</v>
      </c>
      <c r="B87" s="21">
        <v>20000</v>
      </c>
      <c r="C87" s="21">
        <v>17666.7</v>
      </c>
      <c r="D87" s="17">
        <f t="shared" si="2"/>
        <v>88.333500000000001</v>
      </c>
      <c r="E87" s="21">
        <v>14619.6</v>
      </c>
      <c r="F87" s="25">
        <f t="shared" si="3"/>
        <v>3047.1000000000004</v>
      </c>
    </row>
    <row r="88" spans="1:6" x14ac:dyDescent="0.25">
      <c r="A88" s="8" t="s">
        <v>71</v>
      </c>
      <c r="B88" s="21">
        <v>0</v>
      </c>
      <c r="C88" s="21">
        <v>0</v>
      </c>
      <c r="D88" s="17">
        <v>0</v>
      </c>
      <c r="E88" s="21">
        <v>3842.2</v>
      </c>
      <c r="F88" s="25">
        <f t="shared" si="3"/>
        <v>-3842.2</v>
      </c>
    </row>
    <row r="89" spans="1:6" ht="31.5" x14ac:dyDescent="0.25">
      <c r="A89" s="8" t="s">
        <v>75</v>
      </c>
      <c r="B89" s="21">
        <v>9899.5</v>
      </c>
      <c r="C89" s="21">
        <v>6933</v>
      </c>
      <c r="D89" s="17">
        <f t="shared" si="2"/>
        <v>70.033840092933985</v>
      </c>
      <c r="E89" s="21">
        <v>500</v>
      </c>
      <c r="F89" s="25">
        <f t="shared" si="3"/>
        <v>6433</v>
      </c>
    </row>
    <row r="90" spans="1:6" x14ac:dyDescent="0.25">
      <c r="A90" s="7" t="s">
        <v>72</v>
      </c>
      <c r="B90" s="17">
        <f>B91</f>
        <v>15870</v>
      </c>
      <c r="C90" s="17">
        <f>C91</f>
        <v>6258.1</v>
      </c>
      <c r="D90" s="17">
        <f t="shared" si="2"/>
        <v>39.433522369250163</v>
      </c>
      <c r="E90" s="17">
        <f>E91</f>
        <v>12768</v>
      </c>
      <c r="F90" s="25">
        <f t="shared" si="3"/>
        <v>-6509.9</v>
      </c>
    </row>
    <row r="91" spans="1:6" ht="31.5" x14ac:dyDescent="0.25">
      <c r="A91" s="8" t="s">
        <v>73</v>
      </c>
      <c r="B91" s="21">
        <v>15870</v>
      </c>
      <c r="C91" s="21">
        <v>6258.1</v>
      </c>
      <c r="D91" s="17">
        <f t="shared" si="2"/>
        <v>39.433522369250163</v>
      </c>
      <c r="E91" s="21">
        <v>12768</v>
      </c>
      <c r="F91" s="25">
        <f t="shared" si="3"/>
        <v>-6509.9</v>
      </c>
    </row>
    <row r="92" spans="1:6" ht="21" thickBot="1" x14ac:dyDescent="0.3">
      <c r="A92" s="14" t="s">
        <v>1</v>
      </c>
      <c r="B92" s="22">
        <f>B36+B44+B47+B51+B57+B63+B65+B72+B75+B77+B82+B86+B90</f>
        <v>13136119.800000001</v>
      </c>
      <c r="C92" s="22">
        <v>7324901.0999999996</v>
      </c>
      <c r="D92" s="22">
        <f t="shared" si="2"/>
        <v>55.761527844774982</v>
      </c>
      <c r="E92" s="22">
        <f>E90+E86+E82+E77+E75+E72+E65+E63+E57+E51+E47+E36</f>
        <v>6168062.3999999994</v>
      </c>
      <c r="F92" s="26">
        <f>C92-E92</f>
        <v>1156838.7000000002</v>
      </c>
    </row>
  </sheetData>
  <mergeCells count="14">
    <mergeCell ref="A1:F1"/>
    <mergeCell ref="A2:A3"/>
    <mergeCell ref="B2:B3"/>
    <mergeCell ref="C2:C3"/>
    <mergeCell ref="D2:D3"/>
    <mergeCell ref="E2:E3"/>
    <mergeCell ref="F2:F3"/>
    <mergeCell ref="A32:F32"/>
    <mergeCell ref="A33:A34"/>
    <mergeCell ref="B33:B34"/>
    <mergeCell ref="C33:C34"/>
    <mergeCell ref="D33:D34"/>
    <mergeCell ref="E33:E34"/>
    <mergeCell ref="F33:F34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2022-09-12T11:40:36Z</cp:lastPrinted>
  <dcterms:created xsi:type="dcterms:W3CDTF">2020-06-10T13:32:47Z</dcterms:created>
  <dcterms:modified xsi:type="dcterms:W3CDTF">2022-09-12T11:41:41Z</dcterms:modified>
</cp:coreProperties>
</file>